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<sst xmlns="http://schemas.openxmlformats.org/spreadsheetml/2006/main" count="217" uniqueCount="106">
  <si>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</si>
  <si>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</si>
  <si>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</si>
  <si>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</si>
  <si>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</si>
  <si>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</si>
  <si>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</si>
  <si>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</si>
  <si>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</si>
  <si>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</si>
  <si>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</si>
  <si>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</si>
  <si>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</si>
  <si>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</si>
  <si>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</si>
  <si>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</si>
  <si>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</si>
  <si>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</si>
  <si>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</si>
  <si>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</si>
  <si>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</si>
  <si>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</si>
  <si>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</si>
  <si>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</si>
  <si>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</si>
  <si>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</si>
  <si>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</si>
  <si>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</si>
  <si>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</si>
  <si>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</si>
  <si>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</si>
  <si>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</si>
  <si>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</si>
  <si>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</si>
  <si>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</si>
  <si>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</si>
  <si>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</si>
  <si>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</si>
  <si>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</si>
  <si>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</si>
  <si>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</si>
  <si>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</si>
  <si>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</si>
  <si>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</si>
  <si>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</si>
  <si>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</si>
  <si>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</si>
  <si>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</si>
  <si>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</si>
  <si>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</si>
  <si>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</si>
  <si>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</si>
  <si>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</si>
  <si>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</si>
  <si>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</si>
  <si>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</si>
  <si>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</si>
  <si>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</si>
  <si>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</si>
  <si>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</si>
  <si>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</si>
  <si>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</si>
  <si>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</si>
  <si>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</si>
  <si>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</si>
  <si>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</si>
  <si>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</si>
  <si>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</si>
  <si>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</si>
  <si>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</si>
  <si>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</si>
  <si>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</si>
  <si>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</si>
  <si>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</si>
  <si>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</si>
  <si>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</si>
  <si>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</si>
  <si>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</si>
  <si>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</si>
  <si>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</si>
  <si>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</si>
  <si>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</si>
  <si>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</si>
  <si>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</si>
  <si>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</si>
  <si>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</si>
  <si>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</si>
  <si>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</si>
  <si>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</si>
  <si>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</si>
  <si>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</si>
  <si>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</si>
  <si>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都留市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</si>
  <si>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</si>
  <si>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</si>
  <si>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</si>
  <si>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</si>
  <si>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</si>
  <si>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</si>
  <si>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</si>
  <si>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</si>
  <si>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</si>
  <si>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</si>
  <si>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の水道事業の大きな課題は1つ目としてアセットマネジメント（資産管理＝老朽化に伴う施設整備）、2つ目として大規模災害対策への対応（施設の耐震化）であり、これらによりにより多大な投資が必要とされる。
　さらに人口減少に伴う給水収益の減益、施設整備費における元利償還金の増加などにより、今後の水道事業は一層困難な状況が懸念される。
　これらのことから、水道施設整備基本計画（平成23～32年度）の中間評価を行い、平成29年度から財政計画に基づいた水道料金及び手数料を改定するところである。なお水道施設整備基本計画をベースに経営戦略を策定し、このことにより給水収益の増益を図るともに、持続可能な経営を目指し、併せて県、近隣市町村との情報共有化に努める。
</t>
    <phoneticPr fontId="4"/>
  </si>
  <si>
    <t>「①経常収支比率」が100％を超えているものの、「自己資本比率」が低い状況となっているため、一般的に状況は悪いと考えられる。この原因は「④企業債残高対給水収益比率」からも読み取れるとおり、企業債が他の類似団体より突出して多いことが考えられる。
「②累積欠損金比率」については累積欠損金は生じておらず健全な状況といえる。
「③流動比率」については100％を超えており短期的な支払い能力には問題ないといえる。
「⑤料金回収率」について100％を下回っており、手数料収入や他会計補助金など給水以外の収益で賄っている状況である。
「⑥給水原価」については優良な原水を取水しているため水道水としての経費は低く抑えられている。
「⑦施設利用率」については、配水能力に対して配水量が低い状態であるため、最大稼働率や負荷率、遊休状態を検証したうえで、適正な施設規模を把握する必要がある。
「⑧有収率」については類似団体を下回っているため、漏水等の対策を講じる必要がある。</t>
    <phoneticPr fontId="4"/>
  </si>
  <si>
    <t>「①有形固定資産減価償却率」については類似団体を下回っている状況であるが、下水道事業に伴う水道管の布設替工事など、耐用年数に達していない施設若しくは超過した施設の更新等が行われた場合、適切に管理が行われているか再検証を行う必要がある。
「②管路経年化率」については、類似団体に比べ、大幅に耐用年数を超過した施設を保有している状況である。原因の一端は、経費の節減を目的に下水道布設事業と合わせ、老朽した水道管を布設替工事を行っているため、一方で水道管布設替工事が進捗しない状況も生じている。また、上記で述べたとおり適正な施設管理を行うことで正確な分析を行う必要がある。
「③管路更新率」については「②管路経年化率」を踏まえると更新ペースが遅い状況である。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</si>
</sst>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1.21</c:v>
                </c:pt>
                <c:pt idx="1">
                  <c:v>2.0699999999999998</c:v>
                </c:pt>
                <c:pt idx="2">
                  <c:v>1.62</c:v>
                </c:pt>
                <c:pt idx="3">
                  <c:v>1.0900000000000001</c:v>
                </c:pt>
                <c:pt idx="4">
                  <c:v>0.49</c:v>
                </c:pt>
              </c:numCache>
            </c:numRef>
          </c:val>
        </c:ser>
        <c:dLbls>
          <c:showLegendKey val="0"/>
          <c:showVal val="0"/>
          <c:showCatName val="0"/>
          <c:showSerName val="0"/>
          <c:showPercent val="0"/>
          <c:showBubbleSize val="0"/>
        </c:dLbls>
        <c:gapWidth val="150"/>
        <c:axId val="96375552"/>
        <c:axId val="963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6375552"/>
        <c:axId val="96377472"/>
      </c:lineChart>
      <c:dateAx>
        <c:axId val="96375552"/>
        <c:scaling>
          <c:orientation val="minMax"/>
        </c:scaling>
        <c:delete val="1"/>
        <c:axPos val="b"/>
        <c:numFmt formatCode="ge" sourceLinked="1"/>
        <c:majorTickMark val="none"/>
        <c:minorTickMark val="none"/>
        <c:tickLblPos val="none"/>
        <c:crossAx val="96377472"/>
        <c:crosses val="autoZero"/>
        <c:auto val="1"/>
        <c:lblOffset val="100"/>
        <c:baseTimeUnit val="years"/>
      </c:dateAx>
      <c:valAx>
        <c:axId val="963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47.91</c:v>
                </c:pt>
                <c:pt idx="1">
                  <c:v>45.41</c:v>
                </c:pt>
                <c:pt idx="2">
                  <c:v>45.05</c:v>
                </c:pt>
                <c:pt idx="3">
                  <c:v>43.92</c:v>
                </c:pt>
                <c:pt idx="4">
                  <c:v>43.2</c:v>
                </c:pt>
              </c:numCache>
            </c:numRef>
          </c:val>
        </c:ser>
        <c:dLbls>
          <c:showLegendKey val="0"/>
          <c:showVal val="0"/>
          <c:showCatName val="0"/>
          <c:showSerName val="0"/>
          <c:showPercent val="0"/>
          <c:showBubbleSize val="0"/>
        </c:dLbls>
        <c:gapWidth val="150"/>
        <c:axId val="99808768"/>
        <c:axId val="998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9808768"/>
        <c:axId val="99810688"/>
      </c:lineChart>
      <c:dateAx>
        <c:axId val="99808768"/>
        <c:scaling>
          <c:orientation val="minMax"/>
        </c:scaling>
        <c:delete val="1"/>
        <c:axPos val="b"/>
        <c:numFmt formatCode="ge" sourceLinked="1"/>
        <c:majorTickMark val="none"/>
        <c:minorTickMark val="none"/>
        <c:tickLblPos val="none"/>
        <c:crossAx val="99810688"/>
        <c:crosses val="autoZero"/>
        <c:auto val="1"/>
        <c:lblOffset val="100"/>
        <c:baseTimeUnit val="years"/>
      </c:dateAx>
      <c:valAx>
        <c:axId val="998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66.8</c:v>
                </c:pt>
                <c:pt idx="1">
                  <c:v>69.28</c:v>
                </c:pt>
                <c:pt idx="2">
                  <c:v>66.83</c:v>
                </c:pt>
                <c:pt idx="3">
                  <c:v>69.05</c:v>
                </c:pt>
                <c:pt idx="4">
                  <c:v>69.150000000000006</c:v>
                </c:pt>
              </c:numCache>
            </c:numRef>
          </c:val>
        </c:ser>
        <c:dLbls>
          <c:showLegendKey val="0"/>
          <c:showVal val="0"/>
          <c:showCatName val="0"/>
          <c:showSerName val="0"/>
          <c:showPercent val="0"/>
          <c:showBubbleSize val="0"/>
        </c:dLbls>
        <c:gapWidth val="150"/>
        <c:axId val="99861632"/>
        <c:axId val="998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9861632"/>
        <c:axId val="99863552"/>
      </c:lineChart>
      <c:dateAx>
        <c:axId val="99861632"/>
        <c:scaling>
          <c:orientation val="minMax"/>
        </c:scaling>
        <c:delete val="1"/>
        <c:axPos val="b"/>
        <c:numFmt formatCode="ge" sourceLinked="1"/>
        <c:majorTickMark val="none"/>
        <c:minorTickMark val="none"/>
        <c:tickLblPos val="none"/>
        <c:crossAx val="99863552"/>
        <c:crosses val="autoZero"/>
        <c:auto val="1"/>
        <c:lblOffset val="100"/>
        <c:baseTimeUnit val="years"/>
      </c:dateAx>
      <c:valAx>
        <c:axId val="998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114.71</c:v>
                </c:pt>
                <c:pt idx="1">
                  <c:v>123.36</c:v>
                </c:pt>
                <c:pt idx="2">
                  <c:v>111.53</c:v>
                </c:pt>
                <c:pt idx="3">
                  <c:v>113.71</c:v>
                </c:pt>
                <c:pt idx="4">
                  <c:v>113.1</c:v>
                </c:pt>
              </c:numCache>
            </c:numRef>
          </c:val>
        </c:ser>
        <c:dLbls>
          <c:showLegendKey val="0"/>
          <c:showVal val="0"/>
          <c:showCatName val="0"/>
          <c:showSerName val="0"/>
          <c:showPercent val="0"/>
          <c:showBubbleSize val="0"/>
        </c:dLbls>
        <c:gapWidth val="150"/>
        <c:axId val="96297344"/>
        <c:axId val="962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6297344"/>
        <c:axId val="96299264"/>
      </c:lineChart>
      <c:dateAx>
        <c:axId val="96297344"/>
        <c:scaling>
          <c:orientation val="minMax"/>
        </c:scaling>
        <c:delete val="1"/>
        <c:axPos val="b"/>
        <c:numFmt formatCode="ge" sourceLinked="1"/>
        <c:majorTickMark val="none"/>
        <c:minorTickMark val="none"/>
        <c:tickLblPos val="none"/>
        <c:crossAx val="96299264"/>
        <c:crosses val="autoZero"/>
        <c:auto val="1"/>
        <c:lblOffset val="100"/>
        <c:baseTimeUnit val="years"/>
      </c:dateAx>
      <c:valAx>
        <c:axId val="9629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36.409999999999997</c:v>
                </c:pt>
                <c:pt idx="1">
                  <c:v>37.64</c:v>
                </c:pt>
                <c:pt idx="2">
                  <c:v>38.81</c:v>
                </c:pt>
                <c:pt idx="3">
                  <c:v>40.33</c:v>
                </c:pt>
                <c:pt idx="4">
                  <c:v>41.27</c:v>
                </c:pt>
              </c:numCache>
            </c:numRef>
          </c:val>
        </c:ser>
        <c:dLbls>
          <c:showLegendKey val="0"/>
          <c:showVal val="0"/>
          <c:showCatName val="0"/>
          <c:showSerName val="0"/>
          <c:showPercent val="0"/>
          <c:showBubbleSize val="0"/>
        </c:dLbls>
        <c:gapWidth val="150"/>
        <c:axId val="96329728"/>
        <c:axId val="963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6329728"/>
        <c:axId val="96331648"/>
      </c:lineChart>
      <c:dateAx>
        <c:axId val="96329728"/>
        <c:scaling>
          <c:orientation val="minMax"/>
        </c:scaling>
        <c:delete val="1"/>
        <c:axPos val="b"/>
        <c:numFmt formatCode="ge" sourceLinked="1"/>
        <c:majorTickMark val="none"/>
        <c:minorTickMark val="none"/>
        <c:tickLblPos val="none"/>
        <c:crossAx val="96331648"/>
        <c:crosses val="autoZero"/>
        <c:auto val="1"/>
        <c:lblOffset val="100"/>
        <c:baseTimeUnit val="years"/>
      </c:dateAx>
      <c:valAx>
        <c:axId val="963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34.01</c:v>
                </c:pt>
                <c:pt idx="1">
                  <c:v>34.119999999999997</c:v>
                </c:pt>
                <c:pt idx="2">
                  <c:v>34.090000000000003</c:v>
                </c:pt>
                <c:pt idx="3">
                  <c:v>33.979999999999997</c:v>
                </c:pt>
                <c:pt idx="4">
                  <c:v>30.78</c:v>
                </c:pt>
              </c:numCache>
            </c:numRef>
          </c:val>
        </c:ser>
        <c:dLbls>
          <c:showLegendKey val="0"/>
          <c:showVal val="0"/>
          <c:showCatName val="0"/>
          <c:showSerName val="0"/>
          <c:showPercent val="0"/>
          <c:showBubbleSize val="0"/>
        </c:dLbls>
        <c:gapWidth val="150"/>
        <c:axId val="98180480"/>
        <c:axId val="982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8180480"/>
        <c:axId val="98215424"/>
      </c:lineChart>
      <c:dateAx>
        <c:axId val="98180480"/>
        <c:scaling>
          <c:orientation val="minMax"/>
        </c:scaling>
        <c:delete val="1"/>
        <c:axPos val="b"/>
        <c:numFmt formatCode="ge" sourceLinked="1"/>
        <c:majorTickMark val="none"/>
        <c:minorTickMark val="none"/>
        <c:tickLblPos val="none"/>
        <c:crossAx val="98215424"/>
        <c:crosses val="autoZero"/>
        <c:auto val="1"/>
        <c:lblOffset val="100"/>
        <c:baseTimeUnit val="years"/>
      </c:dateAx>
      <c:valAx>
        <c:axId val="982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256000"/>
        <c:axId val="982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8256000"/>
        <c:axId val="98257920"/>
      </c:lineChart>
      <c:dateAx>
        <c:axId val="98256000"/>
        <c:scaling>
          <c:orientation val="minMax"/>
        </c:scaling>
        <c:delete val="1"/>
        <c:axPos val="b"/>
        <c:numFmt formatCode="ge" sourceLinked="1"/>
        <c:majorTickMark val="none"/>
        <c:minorTickMark val="none"/>
        <c:tickLblPos val="none"/>
        <c:crossAx val="98257920"/>
        <c:crosses val="autoZero"/>
        <c:auto val="1"/>
        <c:lblOffset val="100"/>
        <c:baseTimeUnit val="years"/>
      </c:dateAx>
      <c:valAx>
        <c:axId val="9825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2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379.48</c:v>
                </c:pt>
                <c:pt idx="1">
                  <c:v>508.61</c:v>
                </c:pt>
                <c:pt idx="2">
                  <c:v>673.28</c:v>
                </c:pt>
                <c:pt idx="3">
                  <c:v>633.13</c:v>
                </c:pt>
                <c:pt idx="4">
                  <c:v>190.09</c:v>
                </c:pt>
              </c:numCache>
            </c:numRef>
          </c:val>
        </c:ser>
        <c:dLbls>
          <c:showLegendKey val="0"/>
          <c:showVal val="0"/>
          <c:showCatName val="0"/>
          <c:showSerName val="0"/>
          <c:showPercent val="0"/>
          <c:showBubbleSize val="0"/>
        </c:dLbls>
        <c:gapWidth val="150"/>
        <c:axId val="98301056"/>
        <c:axId val="98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8301056"/>
        <c:axId val="98302976"/>
      </c:lineChart>
      <c:dateAx>
        <c:axId val="98301056"/>
        <c:scaling>
          <c:orientation val="minMax"/>
        </c:scaling>
        <c:delete val="1"/>
        <c:axPos val="b"/>
        <c:numFmt formatCode="ge" sourceLinked="1"/>
        <c:majorTickMark val="none"/>
        <c:minorTickMark val="none"/>
        <c:tickLblPos val="none"/>
        <c:crossAx val="98302976"/>
        <c:crosses val="autoZero"/>
        <c:auto val="1"/>
        <c:lblOffset val="100"/>
        <c:baseTimeUnit val="years"/>
      </c:dateAx>
      <c:valAx>
        <c:axId val="9830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841.86</c:v>
                </c:pt>
                <c:pt idx="1">
                  <c:v>797.93</c:v>
                </c:pt>
                <c:pt idx="2">
                  <c:v>849.36</c:v>
                </c:pt>
                <c:pt idx="3">
                  <c:v>820.9</c:v>
                </c:pt>
                <c:pt idx="4">
                  <c:v>823.48</c:v>
                </c:pt>
              </c:numCache>
            </c:numRef>
          </c:val>
        </c:ser>
        <c:dLbls>
          <c:showLegendKey val="0"/>
          <c:showVal val="0"/>
          <c:showCatName val="0"/>
          <c:showSerName val="0"/>
          <c:showPercent val="0"/>
          <c:showBubbleSize val="0"/>
        </c:dLbls>
        <c:gapWidth val="150"/>
        <c:axId val="98333440"/>
        <c:axId val="983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8333440"/>
        <c:axId val="98335360"/>
      </c:lineChart>
      <c:dateAx>
        <c:axId val="98333440"/>
        <c:scaling>
          <c:orientation val="minMax"/>
        </c:scaling>
        <c:delete val="1"/>
        <c:axPos val="b"/>
        <c:numFmt formatCode="ge" sourceLinked="1"/>
        <c:majorTickMark val="none"/>
        <c:minorTickMark val="none"/>
        <c:tickLblPos val="none"/>
        <c:crossAx val="98335360"/>
        <c:crosses val="autoZero"/>
        <c:auto val="1"/>
        <c:lblOffset val="100"/>
        <c:baseTimeUnit val="years"/>
      </c:dateAx>
      <c:valAx>
        <c:axId val="9833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89.75</c:v>
                </c:pt>
                <c:pt idx="1">
                  <c:v>98.5</c:v>
                </c:pt>
                <c:pt idx="2">
                  <c:v>87.6</c:v>
                </c:pt>
                <c:pt idx="3">
                  <c:v>92.69</c:v>
                </c:pt>
                <c:pt idx="4">
                  <c:v>94.31</c:v>
                </c:pt>
              </c:numCache>
            </c:numRef>
          </c:val>
        </c:ser>
        <c:dLbls>
          <c:showLegendKey val="0"/>
          <c:showVal val="0"/>
          <c:showCatName val="0"/>
          <c:showSerName val="0"/>
          <c:showPercent val="0"/>
          <c:showBubbleSize val="0"/>
        </c:dLbls>
        <c:gapWidth val="150"/>
        <c:axId val="99746176"/>
        <c:axId val="997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9746176"/>
        <c:axId val="99748096"/>
      </c:lineChart>
      <c:dateAx>
        <c:axId val="99746176"/>
        <c:scaling>
          <c:orientation val="minMax"/>
        </c:scaling>
        <c:delete val="1"/>
        <c:axPos val="b"/>
        <c:numFmt formatCode="ge" sourceLinked="1"/>
        <c:majorTickMark val="none"/>
        <c:minorTickMark val="none"/>
        <c:tickLblPos val="none"/>
        <c:crossAx val="99748096"/>
        <c:crosses val="autoZero"/>
        <c:auto val="1"/>
        <c:lblOffset val="100"/>
        <c:baseTimeUnit val="years"/>
      </c:dateAx>
      <c:valAx>
        <c:axId val="99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108.14</c:v>
                </c:pt>
                <c:pt idx="1">
                  <c:v>105.63</c:v>
                </c:pt>
                <c:pt idx="2">
                  <c:v>114.64</c:v>
                </c:pt>
                <c:pt idx="3">
                  <c:v>109.01</c:v>
                </c:pt>
                <c:pt idx="4">
                  <c:v>106.84</c:v>
                </c:pt>
              </c:numCache>
            </c:numRef>
          </c:val>
        </c:ser>
        <c:dLbls>
          <c:showLegendKey val="0"/>
          <c:showVal val="0"/>
          <c:showCatName val="0"/>
          <c:showSerName val="0"/>
          <c:showPercent val="0"/>
          <c:showBubbleSize val="0"/>
        </c:dLbls>
        <c:gapWidth val="150"/>
        <c:axId val="99765632"/>
        <c:axId val="997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9765632"/>
        <c:axId val="99776000"/>
      </c:lineChart>
      <c:dateAx>
        <c:axId val="99765632"/>
        <c:scaling>
          <c:orientation val="minMax"/>
        </c:scaling>
        <c:delete val="1"/>
        <c:axPos val="b"/>
        <c:numFmt formatCode="ge" sourceLinked="1"/>
        <c:majorTickMark val="none"/>
        <c:minorTickMark val="none"/>
        <c:tickLblPos val="none"/>
        <c:crossAx val="99776000"/>
        <c:crosses val="autoZero"/>
        <c:auto val="1"/>
        <c:lblOffset val="100"/>
        <c:baseTimeUnit val="years"/>
      </c:dateAx>
      <c:valAx>
        <c:axId val="997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K55" sqref="BK5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都留市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31486</v>
      </c>
      <c r="AJ8" s="75"/>
      <c r="AK8" s="75"/>
      <c r="AL8" s="75"/>
      <c r="AM8" s="75"/>
      <c r="AN8" s="75"/>
      <c r="AO8" s="75"/>
      <c r="AP8" s="76"/>
      <c r="AQ8" s="57">
        <f>データ!R6</f>
        <v>161.63</v>
      </c>
      <c r="AR8" s="57"/>
      <c r="AS8" s="57"/>
      <c r="AT8" s="57"/>
      <c r="AU8" s="57"/>
      <c r="AV8" s="57"/>
      <c r="AW8" s="57"/>
      <c r="AX8" s="57"/>
      <c r="AY8" s="57">
        <f>データ!S6</f>
        <v>194.8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40.29</v>
      </c>
      <c r="K10" s="57"/>
      <c r="L10" s="57"/>
      <c r="M10" s="57"/>
      <c r="N10" s="57"/>
      <c r="O10" s="57"/>
      <c r="P10" s="57"/>
      <c r="Q10" s="57"/>
      <c r="R10" s="57">
        <f>データ!O6</f>
        <v>52.65</v>
      </c>
      <c r="S10" s="57"/>
      <c r="T10" s="57"/>
      <c r="U10" s="57"/>
      <c r="V10" s="57"/>
      <c r="W10" s="57"/>
      <c r="X10" s="57"/>
      <c r="Y10" s="57"/>
      <c r="Z10" s="65">
        <f>データ!P6</f>
        <v>1512</v>
      </c>
      <c r="AA10" s="65"/>
      <c r="AB10" s="65"/>
      <c r="AC10" s="65"/>
      <c r="AD10" s="65"/>
      <c r="AE10" s="65"/>
      <c r="AF10" s="65"/>
      <c r="AG10" s="65"/>
      <c r="AH10" s="2"/>
      <c r="AI10" s="65">
        <f>データ!T6</f>
        <v>16353</v>
      </c>
      <c r="AJ10" s="65"/>
      <c r="AK10" s="65"/>
      <c r="AL10" s="65"/>
      <c r="AM10" s="65"/>
      <c r="AN10" s="65"/>
      <c r="AO10" s="65"/>
      <c r="AP10" s="65"/>
      <c r="AQ10" s="57">
        <f>データ!U6</f>
        <v>12.3</v>
      </c>
      <c r="AR10" s="57"/>
      <c r="AS10" s="57"/>
      <c r="AT10" s="57"/>
      <c r="AU10" s="57"/>
      <c r="AV10" s="57"/>
      <c r="AW10" s="57"/>
      <c r="AX10" s="57"/>
      <c r="AY10" s="57">
        <f>データ!V6</f>
        <v>1329.51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192040</v>
      </c>
      <c r="D6" s="31">
        <f t="shared" si="3"/>
        <v>46</v>
      </c>
      <c r="E6" s="31">
        <f t="shared" si="3"/>
        <v>1</v>
      </c>
      <c r="F6" s="31">
        <f t="shared" si="3"/>
        <v>0</v>
      </c>
      <c r="G6" s="31">
        <f t="shared" si="3"/>
        <v>1</v>
      </c>
      <c r="H6" s="31" t="str">
        <f t="shared" si="3"/>
        <v>山梨県　都留市</v>
      </c>
      <c r="I6" s="31" t="str">
        <f t="shared" si="3"/>
        <v>法適用</v>
      </c>
      <c r="J6" s="31" t="str">
        <f t="shared" si="3"/>
        <v>水道事業</v>
      </c>
      <c r="K6" s="31" t="str">
        <f t="shared" si="3"/>
        <v>末端給水事業</v>
      </c>
      <c r="L6" s="31" t="str">
        <f t="shared" si="3"/>
        <v>A6</v>
      </c>
      <c r="M6" s="32" t="str">
        <f t="shared" si="3"/>
        <v>-</v>
      </c>
      <c r="N6" s="32">
        <f t="shared" si="3"/>
        <v>40.29</v>
      </c>
      <c r="O6" s="32">
        <f t="shared" si="3"/>
        <v>52.65</v>
      </c>
      <c r="P6" s="32">
        <f t="shared" si="3"/>
        <v>1512</v>
      </c>
      <c r="Q6" s="32">
        <f t="shared" si="3"/>
        <v>31486</v>
      </c>
      <c r="R6" s="32">
        <f t="shared" si="3"/>
        <v>161.63</v>
      </c>
      <c r="S6" s="32">
        <f t="shared" si="3"/>
        <v>194.8</v>
      </c>
      <c r="T6" s="32">
        <f t="shared" si="3"/>
        <v>16353</v>
      </c>
      <c r="U6" s="32">
        <f t="shared" si="3"/>
        <v>12.3</v>
      </c>
      <c r="V6" s="32">
        <f t="shared" si="3"/>
        <v>1329.51</v>
      </c>
      <c r="W6" s="33">
        <f>IF(W7="",NA(),W7)</f>
        <v>114.71</v>
      </c>
      <c r="X6" s="33">
        <f t="shared" ref="X6:AF6" si="4">IF(X7="",NA(),X7)</f>
        <v>123.36</v>
      </c>
      <c r="Y6" s="33">
        <f t="shared" si="4"/>
        <v>111.53</v>
      </c>
      <c r="Z6" s="33">
        <f t="shared" si="4"/>
        <v>113.71</v>
      </c>
      <c r="AA6" s="33">
        <f t="shared" si="4"/>
        <v>113.1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379.48</v>
      </c>
      <c r="AT6" s="33">
        <f t="shared" ref="AT6:BB6" si="6">IF(AT7="",NA(),AT7)</f>
        <v>508.61</v>
      </c>
      <c r="AU6" s="33">
        <f t="shared" si="6"/>
        <v>673.28</v>
      </c>
      <c r="AV6" s="33">
        <f t="shared" si="6"/>
        <v>633.13</v>
      </c>
      <c r="AW6" s="33">
        <f t="shared" si="6"/>
        <v>190.09</v>
      </c>
      <c r="AX6" s="33">
        <f t="shared" si="6"/>
        <v>995.5</v>
      </c>
      <c r="AY6" s="33">
        <f t="shared" si="6"/>
        <v>915.5</v>
      </c>
      <c r="AZ6" s="33">
        <f t="shared" si="6"/>
        <v>963.24</v>
      </c>
      <c r="BA6" s="33">
        <f t="shared" si="6"/>
        <v>381.53</v>
      </c>
      <c r="BB6" s="33">
        <f t="shared" si="6"/>
        <v>391.54</v>
      </c>
      <c r="BC6" s="32" t="str">
        <f>IF(BC7="","",IF(BC7="-","【-】","【"&amp;SUBSTITUTE(TEXT(BC7,"#,##0.00"),"-","△")&amp;"】"))</f>
        <v>【262.74】</v>
      </c>
      <c r="BD6" s="33">
        <f>IF(BD7="",NA(),BD7)</f>
        <v>841.86</v>
      </c>
      <c r="BE6" s="33">
        <f t="shared" ref="BE6:BM6" si="7">IF(BE7="",NA(),BE7)</f>
        <v>797.93</v>
      </c>
      <c r="BF6" s="33">
        <f t="shared" si="7"/>
        <v>849.36</v>
      </c>
      <c r="BG6" s="33">
        <f t="shared" si="7"/>
        <v>820.9</v>
      </c>
      <c r="BH6" s="33">
        <f t="shared" si="7"/>
        <v>823.48</v>
      </c>
      <c r="BI6" s="33">
        <f t="shared" si="7"/>
        <v>414.59</v>
      </c>
      <c r="BJ6" s="33">
        <f t="shared" si="7"/>
        <v>404.78</v>
      </c>
      <c r="BK6" s="33">
        <f t="shared" si="7"/>
        <v>400.38</v>
      </c>
      <c r="BL6" s="33">
        <f t="shared" si="7"/>
        <v>393.27</v>
      </c>
      <c r="BM6" s="33">
        <f t="shared" si="7"/>
        <v>386.97</v>
      </c>
      <c r="BN6" s="32" t="str">
        <f>IF(BN7="","",IF(BN7="-","【-】","【"&amp;SUBSTITUTE(TEXT(BN7,"#,##0.00"),"-","△")&amp;"】"))</f>
        <v>【276.38】</v>
      </c>
      <c r="BO6" s="33">
        <f>IF(BO7="",NA(),BO7)</f>
        <v>89.75</v>
      </c>
      <c r="BP6" s="33">
        <f t="shared" ref="BP6:BX6" si="8">IF(BP7="",NA(),BP7)</f>
        <v>98.5</v>
      </c>
      <c r="BQ6" s="33">
        <f t="shared" si="8"/>
        <v>87.6</v>
      </c>
      <c r="BR6" s="33">
        <f t="shared" si="8"/>
        <v>92.69</v>
      </c>
      <c r="BS6" s="33">
        <f t="shared" si="8"/>
        <v>94.31</v>
      </c>
      <c r="BT6" s="33">
        <f t="shared" si="8"/>
        <v>97.71</v>
      </c>
      <c r="BU6" s="33">
        <f t="shared" si="8"/>
        <v>98.07</v>
      </c>
      <c r="BV6" s="33">
        <f t="shared" si="8"/>
        <v>96.56</v>
      </c>
      <c r="BW6" s="33">
        <f t="shared" si="8"/>
        <v>100.47</v>
      </c>
      <c r="BX6" s="33">
        <f t="shared" si="8"/>
        <v>101.72</v>
      </c>
      <c r="BY6" s="32" t="str">
        <f>IF(BY7="","",IF(BY7="-","【-】","【"&amp;SUBSTITUTE(TEXT(BY7,"#,##0.00"),"-","△")&amp;"】"))</f>
        <v>【104.99】</v>
      </c>
      <c r="BZ6" s="33">
        <f>IF(BZ7="",NA(),BZ7)</f>
        <v>108.14</v>
      </c>
      <c r="CA6" s="33">
        <f t="shared" ref="CA6:CI6" si="9">IF(CA7="",NA(),CA7)</f>
        <v>105.63</v>
      </c>
      <c r="CB6" s="33">
        <f t="shared" si="9"/>
        <v>114.64</v>
      </c>
      <c r="CC6" s="33">
        <f t="shared" si="9"/>
        <v>109.01</v>
      </c>
      <c r="CD6" s="33">
        <f t="shared" si="9"/>
        <v>106.84</v>
      </c>
      <c r="CE6" s="33">
        <f t="shared" si="9"/>
        <v>173.56</v>
      </c>
      <c r="CF6" s="33">
        <f t="shared" si="9"/>
        <v>172.26</v>
      </c>
      <c r="CG6" s="33">
        <f t="shared" si="9"/>
        <v>177.14</v>
      </c>
      <c r="CH6" s="33">
        <f t="shared" si="9"/>
        <v>169.82</v>
      </c>
      <c r="CI6" s="33">
        <f t="shared" si="9"/>
        <v>168.2</v>
      </c>
      <c r="CJ6" s="32" t="str">
        <f>IF(CJ7="","",IF(CJ7="-","【-】","【"&amp;SUBSTITUTE(TEXT(CJ7,"#,##0.00"),"-","△")&amp;"】"))</f>
        <v>【163.72】</v>
      </c>
      <c r="CK6" s="33">
        <f>IF(CK7="",NA(),CK7)</f>
        <v>47.91</v>
      </c>
      <c r="CL6" s="33">
        <f t="shared" ref="CL6:CT6" si="10">IF(CL7="",NA(),CL7)</f>
        <v>45.41</v>
      </c>
      <c r="CM6" s="33">
        <f t="shared" si="10"/>
        <v>45.05</v>
      </c>
      <c r="CN6" s="33">
        <f t="shared" si="10"/>
        <v>43.92</v>
      </c>
      <c r="CO6" s="33">
        <f t="shared" si="10"/>
        <v>43.2</v>
      </c>
      <c r="CP6" s="33">
        <f t="shared" si="10"/>
        <v>55.84</v>
      </c>
      <c r="CQ6" s="33">
        <f t="shared" si="10"/>
        <v>55.68</v>
      </c>
      <c r="CR6" s="33">
        <f t="shared" si="10"/>
        <v>55.64</v>
      </c>
      <c r="CS6" s="33">
        <f t="shared" si="10"/>
        <v>55.13</v>
      </c>
      <c r="CT6" s="33">
        <f t="shared" si="10"/>
        <v>54.77</v>
      </c>
      <c r="CU6" s="32" t="str">
        <f>IF(CU7="","",IF(CU7="-","【-】","【"&amp;SUBSTITUTE(TEXT(CU7,"#,##0.00"),"-","△")&amp;"】"))</f>
        <v>【59.76】</v>
      </c>
      <c r="CV6" s="33">
        <f>IF(CV7="",NA(),CV7)</f>
        <v>66.8</v>
      </c>
      <c r="CW6" s="33">
        <f t="shared" ref="CW6:DE6" si="11">IF(CW7="",NA(),CW7)</f>
        <v>69.28</v>
      </c>
      <c r="CX6" s="33">
        <f t="shared" si="11"/>
        <v>66.83</v>
      </c>
      <c r="CY6" s="33">
        <f t="shared" si="11"/>
        <v>69.05</v>
      </c>
      <c r="CZ6" s="33">
        <f t="shared" si="11"/>
        <v>69.150000000000006</v>
      </c>
      <c r="DA6" s="33">
        <f t="shared" si="11"/>
        <v>83.11</v>
      </c>
      <c r="DB6" s="33">
        <f t="shared" si="11"/>
        <v>83.18</v>
      </c>
      <c r="DC6" s="33">
        <f t="shared" si="11"/>
        <v>83.09</v>
      </c>
      <c r="DD6" s="33">
        <f t="shared" si="11"/>
        <v>83</v>
      </c>
      <c r="DE6" s="33">
        <f t="shared" si="11"/>
        <v>82.89</v>
      </c>
      <c r="DF6" s="32" t="str">
        <f>IF(DF7="","",IF(DF7="-","【-】","【"&amp;SUBSTITUTE(TEXT(DF7,"#,##0.00"),"-","△")&amp;"】"))</f>
        <v>【89.95】</v>
      </c>
      <c r="DG6" s="33">
        <f>IF(DG7="",NA(),DG7)</f>
        <v>36.409999999999997</v>
      </c>
      <c r="DH6" s="33">
        <f t="shared" ref="DH6:DP6" si="12">IF(DH7="",NA(),DH7)</f>
        <v>37.64</v>
      </c>
      <c r="DI6" s="33">
        <f t="shared" si="12"/>
        <v>38.81</v>
      </c>
      <c r="DJ6" s="33">
        <f t="shared" si="12"/>
        <v>40.33</v>
      </c>
      <c r="DK6" s="33">
        <f t="shared" si="12"/>
        <v>41.27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34.01</v>
      </c>
      <c r="DS6" s="33">
        <f t="shared" ref="DS6:EA6" si="13">IF(DS7="",NA(),DS7)</f>
        <v>34.119999999999997</v>
      </c>
      <c r="DT6" s="33">
        <f t="shared" si="13"/>
        <v>34.090000000000003</v>
      </c>
      <c r="DU6" s="33">
        <f t="shared" si="13"/>
        <v>33.979999999999997</v>
      </c>
      <c r="DV6" s="33">
        <f t="shared" si="13"/>
        <v>30.78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1.21</v>
      </c>
      <c r="ED6" s="33">
        <f t="shared" ref="ED6:EL6" si="14">IF(ED7="",NA(),ED7)</f>
        <v>2.0699999999999998</v>
      </c>
      <c r="EE6" s="33">
        <f t="shared" si="14"/>
        <v>1.62</v>
      </c>
      <c r="EF6" s="33">
        <f t="shared" si="14"/>
        <v>1.0900000000000001</v>
      </c>
      <c r="EG6" s="33">
        <f t="shared" si="14"/>
        <v>0.49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192040</v>
      </c>
      <c r="D7" s="35">
        <v>46</v>
      </c>
      <c r="E7" s="35">
        <v>1</v>
      </c>
      <c r="F7" s="35">
        <v>0</v>
      </c>
      <c r="G7" s="35">
        <v>1</v>
      </c>
      <c r="H7" s="35" t="s">
        <v>92</v>
      </c>
      <c r="I7" s="35" t="s">
        <v>93</v>
      </c>
      <c r="J7" s="35" t="s">
        <v>94</v>
      </c>
      <c r="K7" s="35" t="s">
        <v>95</v>
      </c>
      <c r="L7" s="35" t="s">
        <v>96</v>
      </c>
      <c r="M7" s="36" t="s">
        <v>97</v>
      </c>
      <c r="N7" s="36">
        <v>40.29</v>
      </c>
      <c r="O7" s="36">
        <v>52.65</v>
      </c>
      <c r="P7" s="36">
        <v>1512</v>
      </c>
      <c r="Q7" s="36">
        <v>31486</v>
      </c>
      <c r="R7" s="36">
        <v>161.63</v>
      </c>
      <c r="S7" s="36">
        <v>194.8</v>
      </c>
      <c r="T7" s="36">
        <v>16353</v>
      </c>
      <c r="U7" s="36">
        <v>12.3</v>
      </c>
      <c r="V7" s="36">
        <v>1329.51</v>
      </c>
      <c r="W7" s="36">
        <v>114.71</v>
      </c>
      <c r="X7" s="36">
        <v>123.36</v>
      </c>
      <c r="Y7" s="36">
        <v>111.53</v>
      </c>
      <c r="Z7" s="36">
        <v>113.71</v>
      </c>
      <c r="AA7" s="36">
        <v>113.1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379.48</v>
      </c>
      <c r="AT7" s="36">
        <v>508.61</v>
      </c>
      <c r="AU7" s="36">
        <v>673.28</v>
      </c>
      <c r="AV7" s="36">
        <v>633.13</v>
      </c>
      <c r="AW7" s="36">
        <v>190.09</v>
      </c>
      <c r="AX7" s="36">
        <v>995.5</v>
      </c>
      <c r="AY7" s="36">
        <v>915.5</v>
      </c>
      <c r="AZ7" s="36">
        <v>963.24</v>
      </c>
      <c r="BA7" s="36">
        <v>381.53</v>
      </c>
      <c r="BB7" s="36">
        <v>391.54</v>
      </c>
      <c r="BC7" s="36">
        <v>262.74</v>
      </c>
      <c r="BD7" s="36">
        <v>841.86</v>
      </c>
      <c r="BE7" s="36">
        <v>797.93</v>
      </c>
      <c r="BF7" s="36">
        <v>849.36</v>
      </c>
      <c r="BG7" s="36">
        <v>820.9</v>
      </c>
      <c r="BH7" s="36">
        <v>823.48</v>
      </c>
      <c r="BI7" s="36">
        <v>414.59</v>
      </c>
      <c r="BJ7" s="36">
        <v>404.78</v>
      </c>
      <c r="BK7" s="36">
        <v>400.38</v>
      </c>
      <c r="BL7" s="36">
        <v>393.27</v>
      </c>
      <c r="BM7" s="36">
        <v>386.97</v>
      </c>
      <c r="BN7" s="36">
        <v>276.38</v>
      </c>
      <c r="BO7" s="36">
        <v>89.75</v>
      </c>
      <c r="BP7" s="36">
        <v>98.5</v>
      </c>
      <c r="BQ7" s="36">
        <v>87.6</v>
      </c>
      <c r="BR7" s="36">
        <v>92.69</v>
      </c>
      <c r="BS7" s="36">
        <v>94.31</v>
      </c>
      <c r="BT7" s="36">
        <v>97.71</v>
      </c>
      <c r="BU7" s="36">
        <v>98.07</v>
      </c>
      <c r="BV7" s="36">
        <v>96.56</v>
      </c>
      <c r="BW7" s="36">
        <v>100.47</v>
      </c>
      <c r="BX7" s="36">
        <v>101.72</v>
      </c>
      <c r="BY7" s="36">
        <v>104.99</v>
      </c>
      <c r="BZ7" s="36">
        <v>108.14</v>
      </c>
      <c r="CA7" s="36">
        <v>105.63</v>
      </c>
      <c r="CB7" s="36">
        <v>114.64</v>
      </c>
      <c r="CC7" s="36">
        <v>109.01</v>
      </c>
      <c r="CD7" s="36">
        <v>106.84</v>
      </c>
      <c r="CE7" s="36">
        <v>173.56</v>
      </c>
      <c r="CF7" s="36">
        <v>172.26</v>
      </c>
      <c r="CG7" s="36">
        <v>177.14</v>
      </c>
      <c r="CH7" s="36">
        <v>169.82</v>
      </c>
      <c r="CI7" s="36">
        <v>168.2</v>
      </c>
      <c r="CJ7" s="36">
        <v>163.72</v>
      </c>
      <c r="CK7" s="36">
        <v>47.91</v>
      </c>
      <c r="CL7" s="36">
        <v>45.41</v>
      </c>
      <c r="CM7" s="36">
        <v>45.05</v>
      </c>
      <c r="CN7" s="36">
        <v>43.92</v>
      </c>
      <c r="CO7" s="36">
        <v>43.2</v>
      </c>
      <c r="CP7" s="36">
        <v>55.84</v>
      </c>
      <c r="CQ7" s="36">
        <v>55.68</v>
      </c>
      <c r="CR7" s="36">
        <v>55.64</v>
      </c>
      <c r="CS7" s="36">
        <v>55.13</v>
      </c>
      <c r="CT7" s="36">
        <v>54.77</v>
      </c>
      <c r="CU7" s="36">
        <v>59.76</v>
      </c>
      <c r="CV7" s="36">
        <v>66.8</v>
      </c>
      <c r="CW7" s="36">
        <v>69.28</v>
      </c>
      <c r="CX7" s="36">
        <v>66.83</v>
      </c>
      <c r="CY7" s="36">
        <v>69.05</v>
      </c>
      <c r="CZ7" s="36">
        <v>69.150000000000006</v>
      </c>
      <c r="DA7" s="36">
        <v>83.11</v>
      </c>
      <c r="DB7" s="36">
        <v>83.18</v>
      </c>
      <c r="DC7" s="36">
        <v>83.09</v>
      </c>
      <c r="DD7" s="36">
        <v>83</v>
      </c>
      <c r="DE7" s="36">
        <v>82.89</v>
      </c>
      <c r="DF7" s="36">
        <v>89.95</v>
      </c>
      <c r="DG7" s="36">
        <v>36.409999999999997</v>
      </c>
      <c r="DH7" s="36">
        <v>37.64</v>
      </c>
      <c r="DI7" s="36">
        <v>38.81</v>
      </c>
      <c r="DJ7" s="36">
        <v>40.33</v>
      </c>
      <c r="DK7" s="36">
        <v>41.27</v>
      </c>
      <c r="DL7" s="36">
        <v>37.090000000000003</v>
      </c>
      <c r="DM7" s="36">
        <v>38.07</v>
      </c>
      <c r="DN7" s="36">
        <v>39.06</v>
      </c>
      <c r="DO7" s="36">
        <v>46.66</v>
      </c>
      <c r="DP7" s="36">
        <v>47.46</v>
      </c>
      <c r="DQ7" s="36">
        <v>47.18</v>
      </c>
      <c r="DR7" s="36">
        <v>34.01</v>
      </c>
      <c r="DS7" s="36">
        <v>34.119999999999997</v>
      </c>
      <c r="DT7" s="36">
        <v>34.090000000000003</v>
      </c>
      <c r="DU7" s="36">
        <v>33.979999999999997</v>
      </c>
      <c r="DV7" s="36">
        <v>30.78</v>
      </c>
      <c r="DW7" s="36">
        <v>6.63</v>
      </c>
      <c r="DX7" s="36">
        <v>7.73</v>
      </c>
      <c r="DY7" s="36">
        <v>8.8699999999999992</v>
      </c>
      <c r="DZ7" s="36">
        <v>9.85</v>
      </c>
      <c r="EA7" s="36">
        <v>9.7100000000000009</v>
      </c>
      <c r="EB7" s="36">
        <v>13.18</v>
      </c>
      <c r="EC7" s="36">
        <v>1.21</v>
      </c>
      <c r="ED7" s="36">
        <v>2.0699999999999998</v>
      </c>
      <c r="EE7" s="36">
        <v>1.62</v>
      </c>
      <c r="EF7" s="36">
        <v>1.0900000000000001</v>
      </c>
      <c r="EG7" s="36">
        <v>0.49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2017-02-01T08:40:42Z</dcterms:created>
  <dcterms:modified xsi:type="dcterms:W3CDTF">2017-02-21T04:27:49Z</dcterms:modified>
</cp:coreProperties>
</file>