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m-file01\富士吉田市\都市基盤部\都市基盤部管理本部\上下水道管理課\757管理\調査、報告関係(庁外）\「経営比較分析表」の分析等について\H28年度\○0216【依頼】経営比較分析表（下水道事業）の内容確認等について\"/>
    </mc:Choice>
  </mc:AlternateContent>
  <workbookProtection workbookPassword="864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<sst xmlns="http://schemas.openxmlformats.org/spreadsheetml/2006/main" count="226" uniqueCount="111">
  <si>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</si>
  <si>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</si>
  <si>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</si>
  <si>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</si>
  <si>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</si>
  <si>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</si>
  <si>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</si>
  <si>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</si>
  <si>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</si>
  <si>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</si>
  <si>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</si>
  <si>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</si>
  <si>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</si>
  <si>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</si>
  <si>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</si>
  <si>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</si>
  <si>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</si>
  <si>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</si>
  <si>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</si>
  <si>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</si>
  <si>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</si>
  <si>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</si>
  <si>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</si>
  <si>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</si>
  <si>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</si>
  <si>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</si>
  <si>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</si>
  <si>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</si>
  <si>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</si>
  <si>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</si>
  <si>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</si>
  <si>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</si>
  <si>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</si>
  <si>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</si>
  <si>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</si>
  <si>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</si>
  <si>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</si>
  <si>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</si>
  <si>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</si>
  <si>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</si>
  <si>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</si>
  <si>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</si>
  <si>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</si>
  <si>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</si>
  <si>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</si>
  <si>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</si>
  <si>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</si>
  <si>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</si>
  <si>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</si>
  <si>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</si>
  <si>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</si>
  <si>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</si>
  <si>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</si>
  <si>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</si>
  <si>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</si>
  <si>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</si>
  <si>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</si>
  <si>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</si>
  <si>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</si>
  <si>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</si>
  <si>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</si>
  <si>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</si>
  <si>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</si>
  <si>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</si>
  <si>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</si>
  <si>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</si>
  <si>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</si>
  <si>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</si>
  <si>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</si>
  <si>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</si>
  <si>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</si>
  <si>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</si>
  <si>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</si>
  <si>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</si>
  <si>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</si>
  <si>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</si>
  <si>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</si>
  <si>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</si>
  <si>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</si>
  <si>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</si>
  <si>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</si>
  <si>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</si>
  <si>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</si>
  <si>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</si>
  <si>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</si>
  <si>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</si>
  <si>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</si>
  <si>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</si>
  <si>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</si>
  <si>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</si>
  <si>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</si>
  <si>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</si>
  <si>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</si>
  <si>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</si>
  <si>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</si>
  <si>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</si>
  <si>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富士吉田市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</si>
  <si>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</si>
  <si>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</si>
  <si>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</si>
  <si>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</si>
  <si>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</si>
  <si>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</si>
  <si>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</si>
  <si>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</si>
  <si>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</si>
  <si>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</si>
  <si>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</si>
  <si>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収益的収支比率の向上、経費回収率の改善が求められるため、使用料収入の増加が特に重要である。そのため、下水道普及率の上昇のための啓発活動や使用料徴収の強化にむけた取り組みが必要がある。　
　下水道アクションプラン等により効率的な投資を行い、維持管理費の削減や接続率の向上による有収水量を増加させる経営改善が重要である。
 また収支バランスのとれた事業運営や経営状況の明確化、さらに適正な使用料の検討が行えるよう、地方公営企業法の適用の推進を図っていくことが肝要である。</t>
    <phoneticPr fontId="4"/>
  </si>
  <si>
    <r>
      <t>　収益的収支比率については、各年度の平均が80％程度となっており100％に満たない状態が継続している。総収益に占める使用料以外の収入や総費用における負担金等の多寡により割合に変動が生じている状況である。H27年度はH26年度と同等の比率となっている。
　企業債残高対事業規模比率については、事業活動に対する企業債が過度に多い状況にないかをあらわしており、本市においては類似団体平均と同等の傾向を示している。</t>
    </r>
    <r>
      <rPr>
        <sz val="11"/>
        <rFont val="ＭＳ ゴシック"/>
        <family val="3"/>
        <charset val="128"/>
      </rPr>
      <t xml:space="preserve">また、比率については前年度と同程度の数値を示している。 </t>
    </r>
    <r>
      <rPr>
        <sz val="11"/>
        <color theme="1"/>
        <rFont val="ＭＳ ゴシック"/>
        <family val="3"/>
        <charset val="128"/>
      </rPr>
      <t xml:space="preserve">
　経費回収率については、増加傾向を見せているが、全国平均および類似団体平均より低い状況であるため、更なる使用料の確保及び汚水処理経費の削減が必要である。
　汚水処理原価については、近年減少傾向であり類似団体と比較しても低い状況ではあるが、全国平均と比べると依然として高い状況となっているため、年間有収水量の増加等が望まれる。
　水洗化率については、類似団体と同程度であるが、全国平均と比べると低い状況である。処理区域内人口の水洗便所の設置人口の割合は年々増加傾向となっていたが、H27年度に減少したため、更なる普及を高め適切な汚水処理に努める必要がある。</t>
    </r>
    <rPh sb="104" eb="106">
      <t>ネンド</t>
    </rPh>
    <rPh sb="110" eb="112">
      <t>ネンド</t>
    </rPh>
    <rPh sb="113" eb="115">
      <t>ドウトウ</t>
    </rPh>
    <rPh sb="116" eb="118">
      <t>ヒリツ</t>
    </rPh>
    <rPh sb="217" eb="220">
      <t>ドウテイド</t>
    </rPh>
    <rPh sb="221" eb="223">
      <t>スウチ</t>
    </rPh>
    <rPh sb="244" eb="246">
      <t>ゾウカ</t>
    </rPh>
    <rPh sb="246" eb="248">
      <t>ケイコウ</t>
    </rPh>
    <rPh sb="249" eb="250">
      <t>ミ</t>
    </rPh>
    <rPh sb="474" eb="476">
      <t>ネンド</t>
    </rPh>
    <rPh sb="477" eb="479">
      <t>ゲンショウ</t>
    </rPh>
    <phoneticPr fontId="4"/>
  </si>
  <si>
    <t>　事業着手から40年、供用開始から30年を経過しているため、今後においては計画的な維持管理更新計画等を作成していく必要がある。</t>
    <rPh sb="1" eb="3">
      <t>ジギョウ</t>
    </rPh>
    <rPh sb="3" eb="5">
      <t>チャクシュ</t>
    </rPh>
    <rPh sb="9" eb="10">
      <t>ネン</t>
    </rPh>
    <rPh sb="11" eb="13">
      <t>キョウヨウ</t>
    </rPh>
    <rPh sb="13" eb="15">
      <t>カイシ</t>
    </rPh>
    <rPh sb="19" eb="20">
      <t>ネン</t>
    </rPh>
    <rPh sb="21" eb="23">
      <t>ケイカ</t>
    </rPh>
    <rPh sb="30" eb="32">
      <t>コンゴ</t>
    </rPh>
    <rPh sb="37" eb="40">
      <t>ケイカクテキ</t>
    </rPh>
    <rPh sb="41" eb="43">
      <t>イジ</t>
    </rPh>
    <rPh sb="43" eb="45">
      <t>カンリ</t>
    </rPh>
    <rPh sb="45" eb="47">
      <t>コウシン</t>
    </rPh>
    <rPh sb="47" eb="49">
      <t>ケイカク</t>
    </rPh>
    <rPh sb="49" eb="50">
      <t>トウ</t>
    </rPh>
    <rPh sb="51" eb="53">
      <t>サクセイ</t>
    </rPh>
    <rPh sb="57" eb="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</si>
</sst>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1003424"/>
        <c:axId val="3310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331003424"/>
        <c:axId val="331003808"/>
      </c:lineChart>
      <c:dateAx>
        <c:axId val="331003424"/>
        <c:scaling>
          <c:orientation val="minMax"/>
        </c:scaling>
        <c:delete val="1"/>
        <c:axPos val="b"/>
        <c:numFmt formatCode="ge" sourceLinked="1"/>
        <c:majorTickMark val="none"/>
        <c:minorTickMark val="none"/>
        <c:tickLblPos val="none"/>
        <c:crossAx val="331003808"/>
        <c:crosses val="autoZero"/>
        <c:auto val="1"/>
        <c:lblOffset val="100"/>
        <c:baseTimeUnit val="years"/>
      </c:dateAx>
      <c:valAx>
        <c:axId val="3310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073760"/>
        <c:axId val="33207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332073760"/>
        <c:axId val="332074152"/>
      </c:lineChart>
      <c:dateAx>
        <c:axId val="332073760"/>
        <c:scaling>
          <c:orientation val="minMax"/>
        </c:scaling>
        <c:delete val="1"/>
        <c:axPos val="b"/>
        <c:numFmt formatCode="ge" sourceLinked="1"/>
        <c:majorTickMark val="none"/>
        <c:minorTickMark val="none"/>
        <c:tickLblPos val="none"/>
        <c:crossAx val="332074152"/>
        <c:crosses val="autoZero"/>
        <c:auto val="1"/>
        <c:lblOffset val="100"/>
        <c:baseTimeUnit val="years"/>
      </c:dateAx>
      <c:valAx>
        <c:axId val="33207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83.2</c:v>
                </c:pt>
                <c:pt idx="1">
                  <c:v>83.97</c:v>
                </c:pt>
                <c:pt idx="2">
                  <c:v>83.98</c:v>
                </c:pt>
                <c:pt idx="3">
                  <c:v>84.1</c:v>
                </c:pt>
                <c:pt idx="4">
                  <c:v>82.47</c:v>
                </c:pt>
              </c:numCache>
            </c:numRef>
          </c:val>
        </c:ser>
        <c:dLbls>
          <c:showLegendKey val="0"/>
          <c:showVal val="0"/>
          <c:showCatName val="0"/>
          <c:showSerName val="0"/>
          <c:showPercent val="0"/>
          <c:showBubbleSize val="0"/>
        </c:dLbls>
        <c:gapWidth val="150"/>
        <c:axId val="332075328"/>
        <c:axId val="33207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32075328"/>
        <c:axId val="332075720"/>
      </c:lineChart>
      <c:dateAx>
        <c:axId val="332075328"/>
        <c:scaling>
          <c:orientation val="minMax"/>
        </c:scaling>
        <c:delete val="1"/>
        <c:axPos val="b"/>
        <c:numFmt formatCode="ge" sourceLinked="1"/>
        <c:majorTickMark val="none"/>
        <c:minorTickMark val="none"/>
        <c:tickLblPos val="none"/>
        <c:crossAx val="332075720"/>
        <c:crosses val="autoZero"/>
        <c:auto val="1"/>
        <c:lblOffset val="100"/>
        <c:baseTimeUnit val="years"/>
      </c:dateAx>
      <c:valAx>
        <c:axId val="33207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80.03</c:v>
                </c:pt>
                <c:pt idx="1">
                  <c:v>80.41</c:v>
                </c:pt>
                <c:pt idx="2">
                  <c:v>88.41</c:v>
                </c:pt>
                <c:pt idx="3">
                  <c:v>79.41</c:v>
                </c:pt>
                <c:pt idx="4">
                  <c:v>79.69</c:v>
                </c:pt>
              </c:numCache>
            </c:numRef>
          </c:val>
        </c:ser>
        <c:dLbls>
          <c:showLegendKey val="0"/>
          <c:showVal val="0"/>
          <c:showCatName val="0"/>
          <c:showSerName val="0"/>
          <c:showPercent val="0"/>
          <c:showBubbleSize val="0"/>
        </c:dLbls>
        <c:gapWidth val="150"/>
        <c:axId val="331625944"/>
        <c:axId val="3316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625944"/>
        <c:axId val="331626328"/>
      </c:lineChart>
      <c:dateAx>
        <c:axId val="331625944"/>
        <c:scaling>
          <c:orientation val="minMax"/>
        </c:scaling>
        <c:delete val="1"/>
        <c:axPos val="b"/>
        <c:numFmt formatCode="ge" sourceLinked="1"/>
        <c:majorTickMark val="none"/>
        <c:minorTickMark val="none"/>
        <c:tickLblPos val="none"/>
        <c:crossAx val="331626328"/>
        <c:crosses val="autoZero"/>
        <c:auto val="1"/>
        <c:lblOffset val="100"/>
        <c:baseTimeUnit val="years"/>
      </c:dateAx>
      <c:valAx>
        <c:axId val="3316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680360"/>
        <c:axId val="33168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680360"/>
        <c:axId val="331682792"/>
      </c:lineChart>
      <c:dateAx>
        <c:axId val="331680360"/>
        <c:scaling>
          <c:orientation val="minMax"/>
        </c:scaling>
        <c:delete val="1"/>
        <c:axPos val="b"/>
        <c:numFmt formatCode="ge" sourceLinked="1"/>
        <c:majorTickMark val="none"/>
        <c:minorTickMark val="none"/>
        <c:tickLblPos val="none"/>
        <c:crossAx val="331682792"/>
        <c:crosses val="autoZero"/>
        <c:auto val="1"/>
        <c:lblOffset val="100"/>
        <c:baseTimeUnit val="years"/>
      </c:dateAx>
      <c:valAx>
        <c:axId val="33168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749264"/>
        <c:axId val="33174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749264"/>
        <c:axId val="331749648"/>
      </c:lineChart>
      <c:dateAx>
        <c:axId val="331749264"/>
        <c:scaling>
          <c:orientation val="minMax"/>
        </c:scaling>
        <c:delete val="1"/>
        <c:axPos val="b"/>
        <c:numFmt formatCode="ge" sourceLinked="1"/>
        <c:majorTickMark val="none"/>
        <c:minorTickMark val="none"/>
        <c:tickLblPos val="none"/>
        <c:crossAx val="331749648"/>
        <c:crosses val="autoZero"/>
        <c:auto val="1"/>
        <c:lblOffset val="100"/>
        <c:baseTimeUnit val="years"/>
      </c:dateAx>
      <c:valAx>
        <c:axId val="33174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775496"/>
        <c:axId val="33177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775496"/>
        <c:axId val="331775888"/>
      </c:lineChart>
      <c:dateAx>
        <c:axId val="331775496"/>
        <c:scaling>
          <c:orientation val="minMax"/>
        </c:scaling>
        <c:delete val="1"/>
        <c:axPos val="b"/>
        <c:numFmt formatCode="ge" sourceLinked="1"/>
        <c:majorTickMark val="none"/>
        <c:minorTickMark val="none"/>
        <c:tickLblPos val="none"/>
        <c:crossAx val="331775888"/>
        <c:crosses val="autoZero"/>
        <c:auto val="1"/>
        <c:lblOffset val="100"/>
        <c:baseTimeUnit val="years"/>
      </c:dateAx>
      <c:valAx>
        <c:axId val="33177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814632"/>
        <c:axId val="33181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814632"/>
        <c:axId val="331815024"/>
      </c:lineChart>
      <c:dateAx>
        <c:axId val="331814632"/>
        <c:scaling>
          <c:orientation val="minMax"/>
        </c:scaling>
        <c:delete val="1"/>
        <c:axPos val="b"/>
        <c:numFmt formatCode="ge" sourceLinked="1"/>
        <c:majorTickMark val="none"/>
        <c:minorTickMark val="none"/>
        <c:tickLblPos val="none"/>
        <c:crossAx val="331815024"/>
        <c:crosses val="autoZero"/>
        <c:auto val="1"/>
        <c:lblOffset val="100"/>
        <c:baseTimeUnit val="years"/>
      </c:dateAx>
      <c:valAx>
        <c:axId val="3318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2895.82</c:v>
                </c:pt>
                <c:pt idx="1">
                  <c:v>1105.6199999999999</c:v>
                </c:pt>
                <c:pt idx="2">
                  <c:v>1062.19</c:v>
                </c:pt>
                <c:pt idx="3">
                  <c:v>778.16</c:v>
                </c:pt>
                <c:pt idx="4">
                  <c:v>805.92</c:v>
                </c:pt>
              </c:numCache>
            </c:numRef>
          </c:val>
        </c:ser>
        <c:dLbls>
          <c:showLegendKey val="0"/>
          <c:showVal val="0"/>
          <c:showCatName val="0"/>
          <c:showSerName val="0"/>
          <c:showPercent val="0"/>
          <c:showBubbleSize val="0"/>
        </c:dLbls>
        <c:gapWidth val="150"/>
        <c:axId val="331816200"/>
        <c:axId val="33181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31816200"/>
        <c:axId val="331816592"/>
      </c:lineChart>
      <c:dateAx>
        <c:axId val="331816200"/>
        <c:scaling>
          <c:orientation val="minMax"/>
        </c:scaling>
        <c:delete val="1"/>
        <c:axPos val="b"/>
        <c:numFmt formatCode="ge" sourceLinked="1"/>
        <c:majorTickMark val="none"/>
        <c:minorTickMark val="none"/>
        <c:tickLblPos val="none"/>
        <c:crossAx val="331816592"/>
        <c:crosses val="autoZero"/>
        <c:auto val="1"/>
        <c:lblOffset val="100"/>
        <c:baseTimeUnit val="years"/>
      </c:dateAx>
      <c:valAx>
        <c:axId val="3318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44.84</c:v>
                </c:pt>
                <c:pt idx="1">
                  <c:v>50.42</c:v>
                </c:pt>
                <c:pt idx="2">
                  <c:v>56.95</c:v>
                </c:pt>
                <c:pt idx="3">
                  <c:v>55.36</c:v>
                </c:pt>
                <c:pt idx="4">
                  <c:v>57.64</c:v>
                </c:pt>
              </c:numCache>
            </c:numRef>
          </c:val>
        </c:ser>
        <c:dLbls>
          <c:showLegendKey val="0"/>
          <c:showVal val="0"/>
          <c:showCatName val="0"/>
          <c:showSerName val="0"/>
          <c:showPercent val="0"/>
          <c:showBubbleSize val="0"/>
        </c:dLbls>
        <c:gapWidth val="150"/>
        <c:axId val="331775104"/>
        <c:axId val="33177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31775104"/>
        <c:axId val="331774712"/>
      </c:lineChart>
      <c:dateAx>
        <c:axId val="331775104"/>
        <c:scaling>
          <c:orientation val="minMax"/>
        </c:scaling>
        <c:delete val="1"/>
        <c:axPos val="b"/>
        <c:numFmt formatCode="ge" sourceLinked="1"/>
        <c:majorTickMark val="none"/>
        <c:minorTickMark val="none"/>
        <c:tickLblPos val="none"/>
        <c:crossAx val="331774712"/>
        <c:crosses val="autoZero"/>
        <c:auto val="1"/>
        <c:lblOffset val="100"/>
        <c:baseTimeUnit val="years"/>
      </c:dateAx>
      <c:valAx>
        <c:axId val="33177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214.62</c:v>
                </c:pt>
                <c:pt idx="1">
                  <c:v>215.86</c:v>
                </c:pt>
                <c:pt idx="2">
                  <c:v>196.79</c:v>
                </c:pt>
                <c:pt idx="3">
                  <c:v>198.07</c:v>
                </c:pt>
                <c:pt idx="4">
                  <c:v>196.45</c:v>
                </c:pt>
              </c:numCache>
            </c:numRef>
          </c:val>
        </c:ser>
        <c:dLbls>
          <c:showLegendKey val="0"/>
          <c:showVal val="0"/>
          <c:showCatName val="0"/>
          <c:showSerName val="0"/>
          <c:showPercent val="0"/>
          <c:showBubbleSize val="0"/>
        </c:dLbls>
        <c:gapWidth val="150"/>
        <c:axId val="331773536"/>
        <c:axId val="33181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31773536"/>
        <c:axId val="331817768"/>
      </c:lineChart>
      <c:dateAx>
        <c:axId val="331773536"/>
        <c:scaling>
          <c:orientation val="minMax"/>
        </c:scaling>
        <c:delete val="1"/>
        <c:axPos val="b"/>
        <c:numFmt formatCode="ge" sourceLinked="1"/>
        <c:majorTickMark val="none"/>
        <c:minorTickMark val="none"/>
        <c:tickLblPos val="none"/>
        <c:crossAx val="331817768"/>
        <c:crosses val="autoZero"/>
        <c:auto val="1"/>
        <c:lblOffset val="100"/>
        <c:baseTimeUnit val="years"/>
      </c:dateAx>
      <c:valAx>
        <c:axId val="33181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20"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富士吉田市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50446</v>
      </c>
      <c r="AM8" s="64"/>
      <c r="AN8" s="64"/>
      <c r="AO8" s="64"/>
      <c r="AP8" s="64"/>
      <c r="AQ8" s="64"/>
      <c r="AR8" s="64"/>
      <c r="AS8" s="64"/>
      <c r="AT8" s="63">
        <f>データ!S6</f>
        <v>121.74</v>
      </c>
      <c r="AU8" s="63"/>
      <c r="AV8" s="63"/>
      <c r="AW8" s="63"/>
      <c r="AX8" s="63"/>
      <c r="AY8" s="63"/>
      <c r="AZ8" s="63"/>
      <c r="BA8" s="63"/>
      <c r="BB8" s="63">
        <f>データ!T6</f>
        <v>414.37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40.33</v>
      </c>
      <c r="Q10" s="63"/>
      <c r="R10" s="63"/>
      <c r="S10" s="63"/>
      <c r="T10" s="63"/>
      <c r="U10" s="63"/>
      <c r="V10" s="63"/>
      <c r="W10" s="63">
        <f>データ!P6</f>
        <v>100</v>
      </c>
      <c r="X10" s="63"/>
      <c r="Y10" s="63"/>
      <c r="Z10" s="63"/>
      <c r="AA10" s="63"/>
      <c r="AB10" s="63"/>
      <c r="AC10" s="63"/>
      <c r="AD10" s="64">
        <f>データ!Q6</f>
        <v>1780</v>
      </c>
      <c r="AE10" s="64"/>
      <c r="AF10" s="64"/>
      <c r="AG10" s="64"/>
      <c r="AH10" s="64"/>
      <c r="AI10" s="64"/>
      <c r="AJ10" s="64"/>
      <c r="AK10" s="2"/>
      <c r="AL10" s="64">
        <f>データ!U6</f>
        <v>20277</v>
      </c>
      <c r="AM10" s="64"/>
      <c r="AN10" s="64"/>
      <c r="AO10" s="64"/>
      <c r="AP10" s="64"/>
      <c r="AQ10" s="64"/>
      <c r="AR10" s="64"/>
      <c r="AS10" s="64"/>
      <c r="AT10" s="63">
        <f>データ!V6</f>
        <v>6.01</v>
      </c>
      <c r="AU10" s="63"/>
      <c r="AV10" s="63"/>
      <c r="AW10" s="63"/>
      <c r="AX10" s="63"/>
      <c r="AY10" s="63"/>
      <c r="AZ10" s="63"/>
      <c r="BA10" s="63"/>
      <c r="BB10" s="63">
        <f>データ!W6</f>
        <v>3373.88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192023</v>
      </c>
      <c r="D6" s="31">
        <f t="shared" si="3"/>
        <v>47</v>
      </c>
      <c r="E6" s="31">
        <f t="shared" si="3"/>
        <v>17</v>
      </c>
      <c r="F6" s="31">
        <f t="shared" si="3"/>
        <v>1</v>
      </c>
      <c r="G6" s="31">
        <f t="shared" si="3"/>
        <v>0</v>
      </c>
      <c r="H6" s="31" t="str">
        <f t="shared" si="3"/>
        <v>山梨県　富士吉田市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40.33</v>
      </c>
      <c r="P6" s="32">
        <f t="shared" si="3"/>
        <v>100</v>
      </c>
      <c r="Q6" s="32">
        <f t="shared" si="3"/>
        <v>1780</v>
      </c>
      <c r="R6" s="32">
        <f t="shared" si="3"/>
        <v>50446</v>
      </c>
      <c r="S6" s="32">
        <f t="shared" si="3"/>
        <v>121.74</v>
      </c>
      <c r="T6" s="32">
        <f t="shared" si="3"/>
        <v>414.37</v>
      </c>
      <c r="U6" s="32">
        <f t="shared" si="3"/>
        <v>20277</v>
      </c>
      <c r="V6" s="32">
        <f t="shared" si="3"/>
        <v>6.01</v>
      </c>
      <c r="W6" s="32">
        <f t="shared" si="3"/>
        <v>3373.88</v>
      </c>
      <c r="X6" s="33">
        <f>IF(X7="",NA(),X7)</f>
        <v>80.03</v>
      </c>
      <c r="Y6" s="33">
        <f t="shared" ref="Y6:AG6" si="4">IF(Y7="",NA(),Y7)</f>
        <v>80.41</v>
      </c>
      <c r="Z6" s="33">
        <f t="shared" si="4"/>
        <v>88.41</v>
      </c>
      <c r="AA6" s="33">
        <f t="shared" si="4"/>
        <v>79.41</v>
      </c>
      <c r="AB6" s="33">
        <f t="shared" si="4"/>
        <v>79.69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2895.82</v>
      </c>
      <c r="BF6" s="33">
        <f t="shared" ref="BF6:BN6" si="7">IF(BF7="",NA(),BF7)</f>
        <v>1105.6199999999999</v>
      </c>
      <c r="BG6" s="33">
        <f t="shared" si="7"/>
        <v>1062.19</v>
      </c>
      <c r="BH6" s="33">
        <f t="shared" si="7"/>
        <v>778.16</v>
      </c>
      <c r="BI6" s="33">
        <f t="shared" si="7"/>
        <v>805.92</v>
      </c>
      <c r="BJ6" s="33">
        <f t="shared" si="7"/>
        <v>1334.01</v>
      </c>
      <c r="BK6" s="33">
        <f t="shared" si="7"/>
        <v>1273.52</v>
      </c>
      <c r="BL6" s="33">
        <f t="shared" si="7"/>
        <v>1209.95</v>
      </c>
      <c r="BM6" s="33">
        <f t="shared" si="7"/>
        <v>1136.5</v>
      </c>
      <c r="BN6" s="33">
        <f t="shared" si="7"/>
        <v>1118.56</v>
      </c>
      <c r="BO6" s="32" t="str">
        <f>IF(BO7="","",IF(BO7="-","【-】","【"&amp;SUBSTITUTE(TEXT(BO7,"#,##0.00"),"-","△")&amp;"】"))</f>
        <v>【763.62】</v>
      </c>
      <c r="BP6" s="33">
        <f>IF(BP7="",NA(),BP7)</f>
        <v>44.84</v>
      </c>
      <c r="BQ6" s="33">
        <f t="shared" ref="BQ6:BY6" si="8">IF(BQ7="",NA(),BQ7)</f>
        <v>50.42</v>
      </c>
      <c r="BR6" s="33">
        <f t="shared" si="8"/>
        <v>56.95</v>
      </c>
      <c r="BS6" s="33">
        <f t="shared" si="8"/>
        <v>55.36</v>
      </c>
      <c r="BT6" s="33">
        <f t="shared" si="8"/>
        <v>57.64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214.62</v>
      </c>
      <c r="CB6" s="33">
        <f t="shared" ref="CB6:CJ6" si="9">IF(CB7="",NA(),CB7)</f>
        <v>215.86</v>
      </c>
      <c r="CC6" s="33">
        <f t="shared" si="9"/>
        <v>196.79</v>
      </c>
      <c r="CD6" s="33">
        <f t="shared" si="9"/>
        <v>198.07</v>
      </c>
      <c r="CE6" s="33">
        <f t="shared" si="9"/>
        <v>196.45</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83.2</v>
      </c>
      <c r="CX6" s="33">
        <f t="shared" ref="CX6:DF6" si="11">IF(CX7="",NA(),CX7)</f>
        <v>83.97</v>
      </c>
      <c r="CY6" s="33">
        <f t="shared" si="11"/>
        <v>83.98</v>
      </c>
      <c r="CZ6" s="33">
        <f t="shared" si="11"/>
        <v>84.1</v>
      </c>
      <c r="DA6" s="33">
        <f t="shared" si="11"/>
        <v>82.47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192023</v>
      </c>
      <c r="D7" s="35">
        <v>47</v>
      </c>
      <c r="E7" s="35">
        <v>17</v>
      </c>
      <c r="F7" s="35">
        <v>1</v>
      </c>
      <c r="G7" s="35">
        <v>0</v>
      </c>
      <c r="H7" s="35" t="s">
        <v>96</v>
      </c>
      <c r="I7" s="35" t="s">
        <v>97</v>
      </c>
      <c r="J7" s="35" t="s">
        <v>98</v>
      </c>
      <c r="K7" s="35" t="s">
        <v>99</v>
      </c>
      <c r="L7" s="35" t="s">
        <v>100</v>
      </c>
      <c r="M7" s="36" t="s">
        <v>101</v>
      </c>
      <c r="N7" s="36" t="s">
        <v>102</v>
      </c>
      <c r="O7" s="36">
        <v>40.33</v>
      </c>
      <c r="P7" s="36">
        <v>100</v>
      </c>
      <c r="Q7" s="36">
        <v>1780</v>
      </c>
      <c r="R7" s="36">
        <v>50446</v>
      </c>
      <c r="S7" s="36">
        <v>121.74</v>
      </c>
      <c r="T7" s="36">
        <v>414.37</v>
      </c>
      <c r="U7" s="36">
        <v>20277</v>
      </c>
      <c r="V7" s="36">
        <v>6.01</v>
      </c>
      <c r="W7" s="36">
        <v>3373.88</v>
      </c>
      <c r="X7" s="36">
        <v>80.03</v>
      </c>
      <c r="Y7" s="36">
        <v>80.41</v>
      </c>
      <c r="Z7" s="36">
        <v>88.41</v>
      </c>
      <c r="AA7" s="36">
        <v>79.41</v>
      </c>
      <c r="AB7" s="36">
        <v>79.69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2895.82</v>
      </c>
      <c r="BF7" s="36">
        <v>1105.6199999999999</v>
      </c>
      <c r="BG7" s="36">
        <v>1062.19</v>
      </c>
      <c r="BH7" s="36">
        <v>778.16</v>
      </c>
      <c r="BI7" s="36">
        <v>805.92</v>
      </c>
      <c r="BJ7" s="36">
        <v>1334.01</v>
      </c>
      <c r="BK7" s="36">
        <v>1273.52</v>
      </c>
      <c r="BL7" s="36">
        <v>1209.95</v>
      </c>
      <c r="BM7" s="36">
        <v>1136.5</v>
      </c>
      <c r="BN7" s="36">
        <v>1118.56</v>
      </c>
      <c r="BO7" s="36">
        <v>763.62</v>
      </c>
      <c r="BP7" s="36">
        <v>44.84</v>
      </c>
      <c r="BQ7" s="36">
        <v>50.42</v>
      </c>
      <c r="BR7" s="36">
        <v>56.95</v>
      </c>
      <c r="BS7" s="36">
        <v>55.36</v>
      </c>
      <c r="BT7" s="36">
        <v>57.64</v>
      </c>
      <c r="BU7" s="36">
        <v>67.14</v>
      </c>
      <c r="BV7" s="36">
        <v>67.849999999999994</v>
      </c>
      <c r="BW7" s="36">
        <v>69.48</v>
      </c>
      <c r="BX7" s="36">
        <v>71.650000000000006</v>
      </c>
      <c r="BY7" s="36">
        <v>72.33</v>
      </c>
      <c r="BZ7" s="36">
        <v>98.53</v>
      </c>
      <c r="CA7" s="36">
        <v>214.62</v>
      </c>
      <c r="CB7" s="36">
        <v>215.86</v>
      </c>
      <c r="CC7" s="36">
        <v>196.79</v>
      </c>
      <c r="CD7" s="36">
        <v>198.07</v>
      </c>
      <c r="CE7" s="36">
        <v>196.45</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83.2</v>
      </c>
      <c r="CX7" s="36">
        <v>83.97</v>
      </c>
      <c r="CY7" s="36">
        <v>83.98</v>
      </c>
      <c r="CZ7" s="36">
        <v>84.1</v>
      </c>
      <c r="DA7" s="36">
        <v>82.47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t田辺　郁也</cp:lastModifiedBy>
  <cp:lastPrinted>2017-02-13T23:28:50Z</cp:lastPrinted>
  <dcterms:created xsi:type="dcterms:W3CDTF">2017-02-08T02:49:27Z</dcterms:created>
  <dcterms:modified xsi:type="dcterms:W3CDTF">2017-02-20T00:44:21Z</dcterms:modified>
  <cp:category/>
</cp:coreProperties>
</file>