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P6" i="5"/>
  <c r="W10" i="4" s="1"/>
  <c r="O6" i="5"/>
  <c r="P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BB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<sst xmlns="http://schemas.openxmlformats.org/spreadsheetml/2006/main" count="232" uniqueCount="111">
  <si>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</si>
  <si>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</si>
  <si>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</si>
  <si>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</si>
  <si>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</si>
  <si>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</si>
  <si>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</si>
  <si>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</si>
  <si>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</si>
  <si>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</si>
  <si>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</si>
  <si>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</si>
  <si>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</si>
  <si>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</si>
  <si>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</si>
  <si>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</si>
  <si>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</si>
  <si>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</si>
  <si>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</si>
  <si>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</si>
  <si>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</si>
  <si>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</si>
  <si>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</si>
  <si>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</si>
  <si>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</si>
  <si>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</si>
  <si>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</si>
  <si>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</si>
  <si>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</si>
  <si>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</si>
  <si>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</si>
  <si>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</si>
  <si>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</si>
  <si>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</si>
  <si>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</si>
  <si>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</si>
  <si>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</si>
  <si>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</si>
  <si>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</si>
  <si>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</si>
  <si>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</si>
  <si>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</si>
  <si>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</si>
  <si>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</si>
  <si>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</si>
  <si>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</si>
  <si>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</si>
  <si>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</si>
  <si>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</si>
  <si>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</si>
  <si>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</si>
  <si>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</si>
  <si>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</si>
  <si>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</si>
  <si>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</si>
  <si>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</si>
  <si>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</si>
  <si>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</si>
  <si>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</si>
  <si>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</si>
  <si>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</si>
  <si>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</si>
  <si>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</si>
  <si>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</si>
  <si>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</si>
  <si>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</si>
  <si>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</si>
  <si>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</si>
  <si>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</si>
  <si>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</si>
  <si>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</si>
  <si>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</si>
  <si>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</si>
  <si>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</si>
  <si>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</si>
  <si>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</si>
  <si>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</si>
  <si>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</si>
  <si>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</si>
  <si>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</si>
  <si>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</si>
  <si>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</si>
  <si>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</si>
  <si>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</si>
  <si>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</si>
  <si>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</si>
  <si>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</si>
  <si>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</si>
  <si>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</si>
  <si>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</si>
  <si>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</si>
  <si>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</si>
  <si>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</si>
  <si>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</si>
  <si>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</si>
  <si>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</si>
  <si>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山梨県　甲府市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</si>
  <si>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</si>
  <si>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</si>
  <si>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</si>
  <si>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</si>
  <si>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</si>
  <si>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</si>
  <si>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</si>
  <si>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</si>
  <si>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</si>
  <si>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</si>
  <si>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</si>
  <si>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使用料収入及び一般会計からの繰入金で収益的収支比率は100％となっており、今後もこの状況が継続することとなる。
　事業費は平成27年度まで多額であるが、地域計画の終了に伴い浄化槽の新設事業を平成27年度をもって終了したため、平成28年度以降は浄化槽の維持管理だけとなった。
　維持管理業務のみとなったことにより人件費も削減され、また、使用料収入の増加も見込まれるため、今後、経費回収率も向上すると思われる。同様に汚水処理原価も下がっていく見込みである。
　しかし、事業の継続は使用料収入だけでは不可能であり、一般会計からの繰入金は今後も必要不可欠である。</t>
    <rPh sb="1" eb="3">
      <t>シヨウ</t>
    </rPh>
    <rPh sb="3" eb="4">
      <t>リョウ</t>
    </rPh>
    <rPh sb="4" eb="6">
      <t>シュウニュウ</t>
    </rPh>
    <rPh sb="6" eb="7">
      <t>オヨ</t>
    </rPh>
    <rPh sb="8" eb="10">
      <t>イッパン</t>
    </rPh>
    <rPh sb="10" eb="12">
      <t>カイケイ</t>
    </rPh>
    <rPh sb="15" eb="17">
      <t>クリイレ</t>
    </rPh>
    <rPh sb="17" eb="18">
      <t>キン</t>
    </rPh>
    <rPh sb="19" eb="22">
      <t>シュウエキテキ</t>
    </rPh>
    <rPh sb="22" eb="24">
      <t>シュウシ</t>
    </rPh>
    <rPh sb="24" eb="26">
      <t>ヒリツ</t>
    </rPh>
    <rPh sb="38" eb="40">
      <t>コンゴ</t>
    </rPh>
    <rPh sb="43" eb="45">
      <t>ジョウキョウ</t>
    </rPh>
    <rPh sb="46" eb="48">
      <t>ケイゾク</t>
    </rPh>
    <rPh sb="58" eb="61">
      <t>ジギョウヒ</t>
    </rPh>
    <rPh sb="62" eb="64">
      <t>ヘイセイ</t>
    </rPh>
    <rPh sb="66" eb="68">
      <t>ネンド</t>
    </rPh>
    <rPh sb="70" eb="72">
      <t>タガク</t>
    </rPh>
    <rPh sb="77" eb="79">
      <t>チイキ</t>
    </rPh>
    <rPh sb="79" eb="81">
      <t>ケイカク</t>
    </rPh>
    <rPh sb="82" eb="84">
      <t>シュウリョウ</t>
    </rPh>
    <rPh sb="85" eb="86">
      <t>トモナ</t>
    </rPh>
    <rPh sb="87" eb="90">
      <t>ジョウカソウ</t>
    </rPh>
    <rPh sb="91" eb="93">
      <t>シンセツ</t>
    </rPh>
    <rPh sb="93" eb="95">
      <t>ジギョウ</t>
    </rPh>
    <rPh sb="96" eb="98">
      <t>ヘイセイ</t>
    </rPh>
    <rPh sb="100" eb="102">
      <t>ネンド</t>
    </rPh>
    <rPh sb="106" eb="108">
      <t>シュウリョウ</t>
    </rPh>
    <rPh sb="113" eb="115">
      <t>ヘイセイ</t>
    </rPh>
    <rPh sb="117" eb="121">
      <t>ネンドイコウ</t>
    </rPh>
    <rPh sb="122" eb="124">
      <t>ジョウカ</t>
    </rPh>
    <rPh sb="124" eb="125">
      <t>ソウ</t>
    </rPh>
    <rPh sb="126" eb="128">
      <t>イジ</t>
    </rPh>
    <rPh sb="128" eb="130">
      <t>カンリ</t>
    </rPh>
    <rPh sb="139" eb="141">
      <t>イジ</t>
    </rPh>
    <rPh sb="141" eb="143">
      <t>カンリ</t>
    </rPh>
    <rPh sb="143" eb="145">
      <t>ギョウム</t>
    </rPh>
    <rPh sb="156" eb="159">
      <t>ジンケンヒ</t>
    </rPh>
    <rPh sb="160" eb="162">
      <t>サクゲン</t>
    </rPh>
    <rPh sb="168" eb="170">
      <t>シヨウ</t>
    </rPh>
    <rPh sb="170" eb="171">
      <t>リョウ</t>
    </rPh>
    <rPh sb="171" eb="173">
      <t>シュウニュウ</t>
    </rPh>
    <rPh sb="174" eb="176">
      <t>ゾウカ</t>
    </rPh>
    <rPh sb="177" eb="179">
      <t>ミコ</t>
    </rPh>
    <rPh sb="185" eb="187">
      <t>コンゴ</t>
    </rPh>
    <rPh sb="188" eb="190">
      <t>ケイヒ</t>
    </rPh>
    <rPh sb="190" eb="192">
      <t>カイシュウ</t>
    </rPh>
    <rPh sb="192" eb="193">
      <t>リツ</t>
    </rPh>
    <rPh sb="194" eb="196">
      <t>コウジョウ</t>
    </rPh>
    <rPh sb="199" eb="200">
      <t>オモ</t>
    </rPh>
    <rPh sb="204" eb="206">
      <t>ドウヨウ</t>
    </rPh>
    <rPh sb="207" eb="209">
      <t>オスイ</t>
    </rPh>
    <rPh sb="209" eb="211">
      <t>ショリ</t>
    </rPh>
    <rPh sb="211" eb="213">
      <t>ゲンカ</t>
    </rPh>
    <rPh sb="214" eb="215">
      <t>サ</t>
    </rPh>
    <rPh sb="220" eb="222">
      <t>ミコ</t>
    </rPh>
    <rPh sb="233" eb="235">
      <t>ジギョウ</t>
    </rPh>
    <rPh sb="236" eb="238">
      <t>ケイゾク</t>
    </rPh>
    <rPh sb="239" eb="241">
      <t>シヨウ</t>
    </rPh>
    <rPh sb="241" eb="242">
      <t>リョウ</t>
    </rPh>
    <rPh sb="242" eb="244">
      <t>シュウニュウ</t>
    </rPh>
    <rPh sb="248" eb="251">
      <t>フカノウ</t>
    </rPh>
    <rPh sb="255" eb="257">
      <t>イッパン</t>
    </rPh>
    <rPh sb="257" eb="259">
      <t>カイケイ</t>
    </rPh>
    <rPh sb="262" eb="264">
      <t>クリイレ</t>
    </rPh>
    <rPh sb="264" eb="265">
      <t>キン</t>
    </rPh>
    <rPh sb="266" eb="268">
      <t>コンゴ</t>
    </rPh>
    <rPh sb="269" eb="271">
      <t>ヒツヨウ</t>
    </rPh>
    <rPh sb="271" eb="274">
      <t>フカケツ</t>
    </rPh>
    <phoneticPr fontId="4"/>
  </si>
  <si>
    <t>　管理する浄化槽の多くは特定地域生活排水処理事業（浄化槽）により新規設置した浄化槽であるため、現時点においての問題は無いと考えるが、寄附採納した浄化槽もあるため、将来的には修繕費の増加が見込まれる。</t>
    <rPh sb="1" eb="3">
      <t>カンリ</t>
    </rPh>
    <rPh sb="5" eb="7">
      <t>ジョウカ</t>
    </rPh>
    <rPh sb="7" eb="8">
      <t>ソウ</t>
    </rPh>
    <rPh sb="9" eb="10">
      <t>オオ</t>
    </rPh>
    <rPh sb="12" eb="14">
      <t>トクテイ</t>
    </rPh>
    <rPh sb="14" eb="16">
      <t>チイキ</t>
    </rPh>
    <rPh sb="16" eb="18">
      <t>セイカツ</t>
    </rPh>
    <rPh sb="18" eb="20">
      <t>ハイスイ</t>
    </rPh>
    <rPh sb="20" eb="22">
      <t>ショリ</t>
    </rPh>
    <rPh sb="22" eb="24">
      <t>ジギョウ</t>
    </rPh>
    <rPh sb="25" eb="27">
      <t>ジョウカ</t>
    </rPh>
    <rPh sb="27" eb="28">
      <t>ソウ</t>
    </rPh>
    <rPh sb="32" eb="34">
      <t>シンキ</t>
    </rPh>
    <rPh sb="34" eb="36">
      <t>セッチ</t>
    </rPh>
    <rPh sb="38" eb="40">
      <t>ジョウカ</t>
    </rPh>
    <rPh sb="40" eb="41">
      <t>ソウ</t>
    </rPh>
    <rPh sb="47" eb="50">
      <t>ゲンジテン</t>
    </rPh>
    <rPh sb="55" eb="57">
      <t>モンダイ</t>
    </rPh>
    <rPh sb="58" eb="59">
      <t>ナ</t>
    </rPh>
    <rPh sb="61" eb="62">
      <t>カンガ</t>
    </rPh>
    <rPh sb="66" eb="68">
      <t>キフ</t>
    </rPh>
    <rPh sb="68" eb="70">
      <t>サイノウ</t>
    </rPh>
    <rPh sb="72" eb="74">
      <t>ジョウカ</t>
    </rPh>
    <rPh sb="74" eb="75">
      <t>ソウ</t>
    </rPh>
    <rPh sb="81" eb="84">
      <t>ショウライテキ</t>
    </rPh>
    <rPh sb="86" eb="89">
      <t>シュウゼンヒ</t>
    </rPh>
    <rPh sb="90" eb="92">
      <t>ゾウカ</t>
    </rPh>
    <rPh sb="93" eb="95">
      <t>ミコ</t>
    </rPh>
    <phoneticPr fontId="4"/>
  </si>
  <si>
    <t>　当該事業は、本市の北部山間地域限定の特定地域生活排水事業であり、平成23年度に事業を開始し、平成27年度をもって浄化槽の新設を終了した。平成28以降は浄化槽の維持管理のみとなるため、人件費が削減され、事業費は減少するが、一方、これまでに新設した浄化槽に係る市債残高は多額であり、市債の償還が長期間にわたって継続していく。
　また、一般会計からの繰入金は今後も必要不可欠な状況であるため、経営の健全性を維持できるよう、経営改善に向けた取組を検討しなければならないと考える。</t>
    <rPh sb="1" eb="3">
      <t>トウガイ</t>
    </rPh>
    <rPh sb="3" eb="5">
      <t>ジギョウ</t>
    </rPh>
    <rPh sb="7" eb="8">
      <t>ホン</t>
    </rPh>
    <rPh sb="8" eb="9">
      <t>シ</t>
    </rPh>
    <rPh sb="10" eb="12">
      <t>ホクブ</t>
    </rPh>
    <rPh sb="12" eb="14">
      <t>サンカン</t>
    </rPh>
    <rPh sb="14" eb="16">
      <t>チイキ</t>
    </rPh>
    <rPh sb="16" eb="18">
      <t>ゲンテイ</t>
    </rPh>
    <rPh sb="19" eb="21">
      <t>トクテイ</t>
    </rPh>
    <rPh sb="21" eb="23">
      <t>チイキ</t>
    </rPh>
    <rPh sb="23" eb="25">
      <t>セイカツ</t>
    </rPh>
    <rPh sb="25" eb="27">
      <t>ハイスイ</t>
    </rPh>
    <rPh sb="27" eb="29">
      <t>ジギョウ</t>
    </rPh>
    <rPh sb="33" eb="35">
      <t>ヘイセイ</t>
    </rPh>
    <rPh sb="37" eb="39">
      <t>ネンド</t>
    </rPh>
    <rPh sb="40" eb="42">
      <t>ジギョウ</t>
    </rPh>
    <rPh sb="43" eb="45">
      <t>カイシ</t>
    </rPh>
    <rPh sb="47" eb="49">
      <t>ヘイセイ</t>
    </rPh>
    <rPh sb="51" eb="53">
      <t>ネンド</t>
    </rPh>
    <rPh sb="57" eb="59">
      <t>ジョウカ</t>
    </rPh>
    <rPh sb="59" eb="60">
      <t>ソウ</t>
    </rPh>
    <rPh sb="61" eb="63">
      <t>シンセツ</t>
    </rPh>
    <rPh sb="64" eb="66">
      <t>シュウリョウ</t>
    </rPh>
    <rPh sb="69" eb="71">
      <t>ヘイセイ</t>
    </rPh>
    <rPh sb="73" eb="75">
      <t>イコウ</t>
    </rPh>
    <rPh sb="76" eb="78">
      <t>ジョウカ</t>
    </rPh>
    <rPh sb="78" eb="79">
      <t>ソウ</t>
    </rPh>
    <rPh sb="80" eb="82">
      <t>イジ</t>
    </rPh>
    <rPh sb="82" eb="84">
      <t>カンリ</t>
    </rPh>
    <rPh sb="92" eb="95">
      <t>ジンケンヒ</t>
    </rPh>
    <rPh sb="96" eb="98">
      <t>サクゲン</t>
    </rPh>
    <rPh sb="101" eb="104">
      <t>ジギョウヒ</t>
    </rPh>
    <rPh sb="105" eb="107">
      <t>ゲンショウ</t>
    </rPh>
    <rPh sb="111" eb="113">
      <t>イッポウ</t>
    </rPh>
    <rPh sb="119" eb="121">
      <t>シンセツ</t>
    </rPh>
    <rPh sb="123" eb="125">
      <t>ジョウカ</t>
    </rPh>
    <rPh sb="125" eb="126">
      <t>ソウ</t>
    </rPh>
    <rPh sb="127" eb="128">
      <t>カカ</t>
    </rPh>
    <rPh sb="129" eb="130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</si>
</sst>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792"/>
        <c:axId val="9149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89792"/>
        <c:axId val="91491712"/>
      </c:lineChart>
      <c:dateAx>
        <c:axId val="9148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491712"/>
        <c:crosses val="autoZero"/>
        <c:auto val="1"/>
        <c:lblOffset val="100"/>
        <c:baseTimeUnit val="years"/>
      </c:dateAx>
      <c:valAx>
        <c:axId val="9149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489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14.29</c:v>
                </c:pt>
                <c:pt idx="1">
                  <c:v>55.21</c:v>
                </c:pt>
                <c:pt idx="2">
                  <c:v>52.41</c:v>
                </c:pt>
                <c:pt idx="3">
                  <c:v>44.55</c:v>
                </c:pt>
                <c:pt idx="4">
                  <c:v>42.21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94464"/>
        <c:axId val="9970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61.93</c:v>
                </c:pt>
                <c:pt idx="2">
                  <c:v>58.06</c:v>
                </c:pt>
                <c:pt idx="3">
                  <c:v>59.08</c:v>
                </c:pt>
                <c:pt idx="4">
                  <c:v>58.25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94464"/>
        <c:axId val="99704832"/>
      </c:lineChart>
      <c:dateAx>
        <c:axId val="99694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04832"/>
        <c:crosses val="autoZero"/>
        <c:auto val="1"/>
        <c:lblOffset val="100"/>
        <c:baseTimeUnit val="years"/>
      </c:dateAx>
      <c:valAx>
        <c:axId val="9970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9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47328"/>
        <c:axId val="9974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76.8</c:v>
                </c:pt>
                <c:pt idx="1">
                  <c:v>77.25</c:v>
                </c:pt>
                <c:pt idx="2">
                  <c:v>75.790000000000006</c:v>
                </c:pt>
                <c:pt idx="3">
                  <c:v>77.12</c:v>
                </c:pt>
                <c:pt idx="4">
                  <c:v>68.150000000000006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47328"/>
        <c:axId val="99749248"/>
      </c:lineChart>
      <c:dateAx>
        <c:axId val="99747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49248"/>
        <c:crosses val="autoZero"/>
        <c:auto val="1"/>
        <c:lblOffset val="100"/>
        <c:baseTimeUnit val="years"/>
      </c:dateAx>
      <c:valAx>
        <c:axId val="99749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747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0368"/>
        <c:axId val="9153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30368"/>
        <c:axId val="91532288"/>
      </c:lineChart>
      <c:dateAx>
        <c:axId val="91530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32288"/>
        <c:crosses val="autoZero"/>
        <c:auto val="1"/>
        <c:lblOffset val="100"/>
        <c:baseTimeUnit val="years"/>
      </c:dateAx>
      <c:valAx>
        <c:axId val="9153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30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33088"/>
        <c:axId val="9183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33088"/>
        <c:axId val="91835008"/>
      </c:lineChart>
      <c:dateAx>
        <c:axId val="91833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35008"/>
        <c:crosses val="autoZero"/>
        <c:auto val="1"/>
        <c:lblOffset val="100"/>
        <c:baseTimeUnit val="years"/>
      </c:dateAx>
      <c:valAx>
        <c:axId val="9183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833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29536"/>
        <c:axId val="9733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29536"/>
        <c:axId val="97331456"/>
      </c:lineChart>
      <c:dateAx>
        <c:axId val="9732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331456"/>
        <c:crosses val="autoZero"/>
        <c:auto val="1"/>
        <c:lblOffset val="100"/>
        <c:baseTimeUnit val="years"/>
      </c:dateAx>
      <c:valAx>
        <c:axId val="9733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32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59744"/>
        <c:axId val="9737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59744"/>
        <c:axId val="97370112"/>
      </c:lineChart>
      <c:dateAx>
        <c:axId val="97359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370112"/>
        <c:crosses val="autoZero"/>
        <c:auto val="1"/>
        <c:lblOffset val="100"/>
        <c:baseTimeUnit val="years"/>
      </c:dateAx>
      <c:valAx>
        <c:axId val="9737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359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04800"/>
        <c:axId val="9740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04800"/>
        <c:axId val="97406976"/>
      </c:lineChart>
      <c:dateAx>
        <c:axId val="9740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406976"/>
        <c:crosses val="autoZero"/>
        <c:auto val="1"/>
        <c:lblOffset val="100"/>
        <c:baseTimeUnit val="years"/>
      </c:dateAx>
      <c:valAx>
        <c:axId val="9740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404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39744"/>
        <c:axId val="9744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421.01</c:v>
                </c:pt>
                <c:pt idx="1">
                  <c:v>430.64</c:v>
                </c:pt>
                <c:pt idx="2">
                  <c:v>446.63</c:v>
                </c:pt>
                <c:pt idx="3">
                  <c:v>416.91</c:v>
                </c:pt>
                <c:pt idx="4">
                  <c:v>392.19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39744"/>
        <c:axId val="97441664"/>
      </c:lineChart>
      <c:dateAx>
        <c:axId val="97439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441664"/>
        <c:crosses val="autoZero"/>
        <c:auto val="1"/>
        <c:lblOffset val="100"/>
        <c:baseTimeUnit val="years"/>
      </c:dateAx>
      <c:valAx>
        <c:axId val="9744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439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1.3</c:v>
                </c:pt>
                <c:pt idx="1">
                  <c:v>6.18</c:v>
                </c:pt>
                <c:pt idx="2">
                  <c:v>11.49</c:v>
                </c:pt>
                <c:pt idx="3">
                  <c:v>18.78</c:v>
                </c:pt>
                <c:pt idx="4">
                  <c:v>21.75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80064"/>
        <c:axId val="9748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58.98</c:v>
                </c:pt>
                <c:pt idx="1">
                  <c:v>58.78</c:v>
                </c:pt>
                <c:pt idx="2">
                  <c:v>58.53</c:v>
                </c:pt>
                <c:pt idx="3">
                  <c:v>57.93</c:v>
                </c:pt>
                <c:pt idx="4">
                  <c:v>57.03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80064"/>
        <c:axId val="97486336"/>
      </c:lineChart>
      <c:dateAx>
        <c:axId val="9748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486336"/>
        <c:crosses val="autoZero"/>
        <c:auto val="1"/>
        <c:lblOffset val="100"/>
        <c:baseTimeUnit val="years"/>
      </c:dateAx>
      <c:valAx>
        <c:axId val="9748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480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7807.95</c:v>
                </c:pt>
                <c:pt idx="1">
                  <c:v>1899.12</c:v>
                </c:pt>
                <c:pt idx="2">
                  <c:v>1150.3900000000001</c:v>
                </c:pt>
                <c:pt idx="3">
                  <c:v>844.05</c:v>
                </c:pt>
                <c:pt idx="4">
                  <c:v>780.38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03488"/>
        <c:axId val="97509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253.84</c:v>
                </c:pt>
                <c:pt idx="1">
                  <c:v>257.02999999999997</c:v>
                </c:pt>
                <c:pt idx="2">
                  <c:v>266.57</c:v>
                </c:pt>
                <c:pt idx="3">
                  <c:v>276.93</c:v>
                </c:pt>
                <c:pt idx="4">
                  <c:v>283.73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03488"/>
        <c:axId val="97509760"/>
      </c:lineChart>
      <c:dateAx>
        <c:axId val="9750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509760"/>
        <c:crosses val="autoZero"/>
        <c:auto val="1"/>
        <c:lblOffset val="100"/>
        <c:baseTimeUnit val="years"/>
      </c:dateAx>
      <c:valAx>
        <c:axId val="97509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503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46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 x14ac:dyDescent="0.15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 x14ac:dyDescent="0.15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2" t="str">
        <f>データ!H6</f>
        <v>山梨県　甲府市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192559</v>
      </c>
      <c r="AM8" s="64"/>
      <c r="AN8" s="64"/>
      <c r="AO8" s="64"/>
      <c r="AP8" s="64"/>
      <c r="AQ8" s="64"/>
      <c r="AR8" s="64"/>
      <c r="AS8" s="64"/>
      <c r="AT8" s="63">
        <f>データ!S6</f>
        <v>212.47</v>
      </c>
      <c r="AU8" s="63"/>
      <c r="AV8" s="63"/>
      <c r="AW8" s="63"/>
      <c r="AX8" s="63"/>
      <c r="AY8" s="63"/>
      <c r="AZ8" s="63"/>
      <c r="BA8" s="63"/>
      <c r="BB8" s="63">
        <f>データ!T6</f>
        <v>906.29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0.28000000000000003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2400</v>
      </c>
      <c r="AE10" s="64"/>
      <c r="AF10" s="64"/>
      <c r="AG10" s="64"/>
      <c r="AH10" s="64"/>
      <c r="AI10" s="64"/>
      <c r="AJ10" s="64"/>
      <c r="AK10" s="2"/>
      <c r="AL10" s="64">
        <f>データ!U6</f>
        <v>544</v>
      </c>
      <c r="AM10" s="64"/>
      <c r="AN10" s="64"/>
      <c r="AO10" s="64"/>
      <c r="AP10" s="64"/>
      <c r="AQ10" s="64"/>
      <c r="AR10" s="64"/>
      <c r="AS10" s="64"/>
      <c r="AT10" s="63">
        <f>データ!V6</f>
        <v>82.87</v>
      </c>
      <c r="AU10" s="63"/>
      <c r="AV10" s="63"/>
      <c r="AW10" s="63"/>
      <c r="AX10" s="63"/>
      <c r="AY10" s="63"/>
      <c r="AZ10" s="63"/>
      <c r="BA10" s="63"/>
      <c r="BB10" s="63">
        <f>データ!W6</f>
        <v>6.56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192015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山梨県　甲府市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0.28000000000000003</v>
      </c>
      <c r="P6" s="32">
        <f t="shared" si="3"/>
        <v>100</v>
      </c>
      <c r="Q6" s="32">
        <f t="shared" si="3"/>
        <v>2400</v>
      </c>
      <c r="R6" s="32">
        <f t="shared" si="3"/>
        <v>192559</v>
      </c>
      <c r="S6" s="32">
        <f t="shared" si="3"/>
        <v>212.47</v>
      </c>
      <c r="T6" s="32">
        <f t="shared" si="3"/>
        <v>906.29</v>
      </c>
      <c r="U6" s="32">
        <f t="shared" si="3"/>
        <v>544</v>
      </c>
      <c r="V6" s="32">
        <f t="shared" si="3"/>
        <v>82.87</v>
      </c>
      <c r="W6" s="32">
        <f t="shared" si="3"/>
        <v>6.56</v>
      </c>
      <c r="X6" s="33">
        <f>IF(X7="",NA(),X7)</f>
        <v>100</v>
      </c>
      <c r="Y6" s="33">
        <f t="shared" ref="Y6:AG6" si="4">IF(Y7="",NA(),Y7)</f>
        <v>100</v>
      </c>
      <c r="Z6" s="33">
        <f t="shared" si="4"/>
        <v>100</v>
      </c>
      <c r="AA6" s="33">
        <f t="shared" si="4"/>
        <v>100</v>
      </c>
      <c r="AB6" s="33">
        <f t="shared" si="4"/>
        <v>100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421.01</v>
      </c>
      <c r="BK6" s="33">
        <f t="shared" si="7"/>
        <v>430.64</v>
      </c>
      <c r="BL6" s="33">
        <f t="shared" si="7"/>
        <v>446.63</v>
      </c>
      <c r="BM6" s="33">
        <f t="shared" si="7"/>
        <v>416.91</v>
      </c>
      <c r="BN6" s="33">
        <f t="shared" si="7"/>
        <v>392.19</v>
      </c>
      <c r="BO6" s="32" t="str">
        <f>IF(BO7="","",IF(BO7="-","【-】","【"&amp;SUBSTITUTE(TEXT(BO7,"#,##0.00"),"-","△")&amp;"】"))</f>
        <v>【345.93】</v>
      </c>
      <c r="BP6" s="33">
        <f>IF(BP7="",NA(),BP7)</f>
        <v>1.3</v>
      </c>
      <c r="BQ6" s="33">
        <f t="shared" ref="BQ6:BY6" si="8">IF(BQ7="",NA(),BQ7)</f>
        <v>6.18</v>
      </c>
      <c r="BR6" s="33">
        <f t="shared" si="8"/>
        <v>11.49</v>
      </c>
      <c r="BS6" s="33">
        <f t="shared" si="8"/>
        <v>18.78</v>
      </c>
      <c r="BT6" s="33">
        <f t="shared" si="8"/>
        <v>21.75</v>
      </c>
      <c r="BU6" s="33">
        <f t="shared" si="8"/>
        <v>58.98</v>
      </c>
      <c r="BV6" s="33">
        <f t="shared" si="8"/>
        <v>58.78</v>
      </c>
      <c r="BW6" s="33">
        <f t="shared" si="8"/>
        <v>58.53</v>
      </c>
      <c r="BX6" s="33">
        <f t="shared" si="8"/>
        <v>57.93</v>
      </c>
      <c r="BY6" s="33">
        <f t="shared" si="8"/>
        <v>57.03</v>
      </c>
      <c r="BZ6" s="32" t="str">
        <f>IF(BZ7="","",IF(BZ7="-","【-】","【"&amp;SUBSTITUTE(TEXT(BZ7,"#,##0.00"),"-","△")&amp;"】"))</f>
        <v>【59.44】</v>
      </c>
      <c r="CA6" s="33">
        <f>IF(CA7="",NA(),CA7)</f>
        <v>7807.95</v>
      </c>
      <c r="CB6" s="33">
        <f t="shared" ref="CB6:CJ6" si="9">IF(CB7="",NA(),CB7)</f>
        <v>1899.12</v>
      </c>
      <c r="CC6" s="33">
        <f t="shared" si="9"/>
        <v>1150.3900000000001</v>
      </c>
      <c r="CD6" s="33">
        <f t="shared" si="9"/>
        <v>844.05</v>
      </c>
      <c r="CE6" s="33">
        <f t="shared" si="9"/>
        <v>780.38</v>
      </c>
      <c r="CF6" s="33">
        <f t="shared" si="9"/>
        <v>253.84</v>
      </c>
      <c r="CG6" s="33">
        <f t="shared" si="9"/>
        <v>257.02999999999997</v>
      </c>
      <c r="CH6" s="33">
        <f t="shared" si="9"/>
        <v>266.57</v>
      </c>
      <c r="CI6" s="33">
        <f t="shared" si="9"/>
        <v>276.93</v>
      </c>
      <c r="CJ6" s="33">
        <f t="shared" si="9"/>
        <v>283.73</v>
      </c>
      <c r="CK6" s="32" t="str">
        <f>IF(CK7="","",IF(CK7="-","【-】","【"&amp;SUBSTITUTE(TEXT(CK7,"#,##0.00"),"-","△")&amp;"】"))</f>
        <v>【272.79】</v>
      </c>
      <c r="CL6" s="33">
        <f>IF(CL7="",NA(),CL7)</f>
        <v>14.29</v>
      </c>
      <c r="CM6" s="33">
        <f t="shared" ref="CM6:CU6" si="10">IF(CM7="",NA(),CM7)</f>
        <v>55.21</v>
      </c>
      <c r="CN6" s="33">
        <f t="shared" si="10"/>
        <v>52.41</v>
      </c>
      <c r="CO6" s="33">
        <f t="shared" si="10"/>
        <v>44.55</v>
      </c>
      <c r="CP6" s="33">
        <f t="shared" si="10"/>
        <v>42.21</v>
      </c>
      <c r="CQ6" s="33">
        <f t="shared" si="10"/>
        <v>60.03</v>
      </c>
      <c r="CR6" s="33">
        <f t="shared" si="10"/>
        <v>61.93</v>
      </c>
      <c r="CS6" s="33">
        <f t="shared" si="10"/>
        <v>58.06</v>
      </c>
      <c r="CT6" s="33">
        <f t="shared" si="10"/>
        <v>59.08</v>
      </c>
      <c r="CU6" s="33">
        <f t="shared" si="10"/>
        <v>58.25</v>
      </c>
      <c r="CV6" s="32" t="str">
        <f>IF(CV7="","",IF(CV7="-","【-】","【"&amp;SUBSTITUTE(TEXT(CV7,"#,##0.00"),"-","△")&amp;"】"))</f>
        <v>【58.84】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76.8</v>
      </c>
      <c r="DC6" s="33">
        <f t="shared" si="11"/>
        <v>77.25</v>
      </c>
      <c r="DD6" s="33">
        <f t="shared" si="11"/>
        <v>75.790000000000006</v>
      </c>
      <c r="DE6" s="33">
        <f t="shared" si="11"/>
        <v>77.12</v>
      </c>
      <c r="DF6" s="33">
        <f t="shared" si="11"/>
        <v>68.150000000000006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 x14ac:dyDescent="0.15">
      <c r="A7" s="26"/>
      <c r="B7" s="35">
        <v>2015</v>
      </c>
      <c r="C7" s="35">
        <v>192015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0.28000000000000003</v>
      </c>
      <c r="P7" s="36">
        <v>100</v>
      </c>
      <c r="Q7" s="36">
        <v>2400</v>
      </c>
      <c r="R7" s="36">
        <v>192559</v>
      </c>
      <c r="S7" s="36">
        <v>212.47</v>
      </c>
      <c r="T7" s="36">
        <v>906.29</v>
      </c>
      <c r="U7" s="36">
        <v>544</v>
      </c>
      <c r="V7" s="36">
        <v>82.87</v>
      </c>
      <c r="W7" s="36">
        <v>6.56</v>
      </c>
      <c r="X7" s="36">
        <v>100</v>
      </c>
      <c r="Y7" s="36">
        <v>100</v>
      </c>
      <c r="Z7" s="36">
        <v>100</v>
      </c>
      <c r="AA7" s="36">
        <v>100</v>
      </c>
      <c r="AB7" s="36">
        <v>100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421.01</v>
      </c>
      <c r="BK7" s="36">
        <v>430.64</v>
      </c>
      <c r="BL7" s="36">
        <v>446.63</v>
      </c>
      <c r="BM7" s="36">
        <v>416.91</v>
      </c>
      <c r="BN7" s="36">
        <v>392.19</v>
      </c>
      <c r="BO7" s="36">
        <v>345.93</v>
      </c>
      <c r="BP7" s="36">
        <v>1.3</v>
      </c>
      <c r="BQ7" s="36">
        <v>6.18</v>
      </c>
      <c r="BR7" s="36">
        <v>11.49</v>
      </c>
      <c r="BS7" s="36">
        <v>18.78</v>
      </c>
      <c r="BT7" s="36">
        <v>21.75</v>
      </c>
      <c r="BU7" s="36">
        <v>58.98</v>
      </c>
      <c r="BV7" s="36">
        <v>58.78</v>
      </c>
      <c r="BW7" s="36">
        <v>58.53</v>
      </c>
      <c r="BX7" s="36">
        <v>57.93</v>
      </c>
      <c r="BY7" s="36">
        <v>57.03</v>
      </c>
      <c r="BZ7" s="36">
        <v>59.44</v>
      </c>
      <c r="CA7" s="36">
        <v>7807.95</v>
      </c>
      <c r="CB7" s="36">
        <v>1899.12</v>
      </c>
      <c r="CC7" s="36">
        <v>1150.3900000000001</v>
      </c>
      <c r="CD7" s="36">
        <v>844.05</v>
      </c>
      <c r="CE7" s="36">
        <v>780.38</v>
      </c>
      <c r="CF7" s="36">
        <v>253.84</v>
      </c>
      <c r="CG7" s="36">
        <v>257.02999999999997</v>
      </c>
      <c r="CH7" s="36">
        <v>266.57</v>
      </c>
      <c r="CI7" s="36">
        <v>276.93</v>
      </c>
      <c r="CJ7" s="36">
        <v>283.73</v>
      </c>
      <c r="CK7" s="36">
        <v>272.79000000000002</v>
      </c>
      <c r="CL7" s="36">
        <v>14.29</v>
      </c>
      <c r="CM7" s="36">
        <v>55.21</v>
      </c>
      <c r="CN7" s="36">
        <v>52.41</v>
      </c>
      <c r="CO7" s="36">
        <v>44.55</v>
      </c>
      <c r="CP7" s="36">
        <v>42.21</v>
      </c>
      <c r="CQ7" s="36">
        <v>60.03</v>
      </c>
      <c r="CR7" s="36">
        <v>61.93</v>
      </c>
      <c r="CS7" s="36">
        <v>58.06</v>
      </c>
      <c r="CT7" s="36">
        <v>59.08</v>
      </c>
      <c r="CU7" s="36">
        <v>58.25</v>
      </c>
      <c r="CV7" s="36">
        <v>58.84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76.8</v>
      </c>
      <c r="DC7" s="36">
        <v>77.25</v>
      </c>
      <c r="DD7" s="36">
        <v>75.790000000000006</v>
      </c>
      <c r="DE7" s="36">
        <v>77.12</v>
      </c>
      <c r="DF7" s="36">
        <v>68.150000000000006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hbis</cp:lastModifiedBy>
  <cp:lastPrinted>2017-02-12T23:33:39Z</cp:lastPrinted>
  <dcterms:created xsi:type="dcterms:W3CDTF">2017-02-08T03:22:59Z</dcterms:created>
  <dcterms:modified xsi:type="dcterms:W3CDTF">2017-02-14T07:37:19Z</dcterms:modified>
  <cp:category/>
</cp:coreProperties>
</file>