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60" windowWidth="20010" windowHeight="7875"/>
  </bookViews>
  <sheets>
    <sheet name="法非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AQ10" i="4" s="1"/>
  <c r="T6" i="5"/>
  <c r="S6" i="5"/>
  <c r="AY8" i="4" s="1"/>
  <c r="R6" i="5"/>
  <c r="Q6" i="5"/>
  <c r="P6" i="5"/>
  <c r="O6" i="5"/>
  <c r="N6" i="5"/>
  <c r="M6" i="5"/>
  <c r="L6" i="5"/>
  <c r="K6" i="5"/>
  <c r="R8" i="4" s="1"/>
  <c r="J6" i="5"/>
  <c r="I6" i="5"/>
  <c r="B8" i="4" s="1"/>
  <c r="H6" i="5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Y10" i="4"/>
  <c r="AI10" i="4"/>
  <c r="Z10" i="4"/>
  <c r="R10" i="4"/>
  <c r="J10" i="4"/>
  <c r="B10" i="4"/>
  <c r="AQ8" i="4"/>
  <c r="AI8" i="4"/>
  <c r="Z8" i="4"/>
  <c r="J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<sst xmlns="http://schemas.openxmlformats.org/spreadsheetml/2006/main" count="218" uniqueCount="108">
  <si>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</si>
  <si>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</si>
  <si>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</si>
  <si>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</si>
  <si>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</si>
  <si>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</si>
  <si>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</si>
  <si>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</si>
  <si>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</si>
  <si>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</si>
  <si>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</si>
  <si>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</si>
  <si>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</si>
  <si>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</si>
  <si>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</si>
  <si>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</si>
  <si>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</si>
  <si>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</si>
  <si>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</si>
  <si>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</si>
  <si>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</si>
  <si>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</si>
  <si>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</si>
  <si>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</si>
  <si>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</si>
  <si>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</si>
  <si>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</si>
  <si>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</si>
  <si>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</si>
  <si>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</si>
  <si>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</si>
  <si>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</si>
  <si>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</si>
  <si>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</si>
  <si>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</si>
  <si>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</si>
  <si>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</si>
  <si>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</si>
  <si>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</si>
  <si>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平成23年度から平成25年度における各指標の類似団体平均値は、当時の事業数を基に算出していますが、管路更新率については、平成26年度の事業数を基に類似団体平均値を算出しています。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</si>
  <si>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</si>
  <si>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</si>
  <si>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</si>
  <si>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</si>
  <si>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</si>
  <si>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</si>
  <si>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</si>
  <si>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</si>
  <si>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</si>
  <si>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</si>
  <si>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</si>
  <si>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</si>
  <si>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</si>
  <si>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</si>
  <si>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</si>
  <si>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</si>
  <si>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</si>
  <si>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</si>
  <si>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</si>
  <si>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</si>
  <si>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</si>
  <si>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</si>
  <si>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</si>
  <si>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</si>
  <si>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</si>
  <si>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</si>
  <si>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</si>
  <si>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</si>
  <si>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</si>
  <si>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</si>
  <si>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</si>
  <si>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</si>
  <si>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</si>
  <si>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</si>
  <si>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</si>
  <si>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</si>
  <si>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</si>
  <si>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</si>
  <si>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</si>
  <si>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</si>
  <si>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</si>
  <si>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</si>
  <si>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</si>
  <si>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</si>
  <si>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</si>
  <si>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</si>
  <si>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</si>
  <si>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</si>
  <si>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</si>
  <si>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</si>
  <si>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</si>
  <si>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</si>
  <si>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</si>
  <si>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山梨県　甲府市</t>
  </si>
  <si>
    <t>法非適用</t>
  </si>
  <si>
    <t>水道事業</t>
  </si>
  <si>
    <t>簡易水道事業</t>
  </si>
  <si>
    <t>D4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</si>
  <si>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</si>
  <si>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</si>
  <si>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</si>
  <si>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</si>
  <si>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</si>
  <si>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</si>
  <si>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</si>
  <si>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 収益的収支比率が100％を割り込んでおり、経営規模に比べ企業債残高が大きいことなどが、収益圧迫の要因となっている。これは小規模の集落が、広範囲に多数点在していることにより、近年の施設整備費の投資が影響している。また、料金回収率が類似団体平均値に比べ低いのは、給水収益以外の収入（繰入金）で賄われていることによる。　　　　　　　　　　　　　</t>
    <rPh sb="1" eb="4">
      <t>シュウエキテキ</t>
    </rPh>
    <rPh sb="4" eb="6">
      <t>シュウシ</t>
    </rPh>
    <rPh sb="6" eb="8">
      <t>ヒリツ</t>
    </rPh>
    <rPh sb="14" eb="15">
      <t>ワ</t>
    </rPh>
    <rPh sb="16" eb="17">
      <t>コ</t>
    </rPh>
    <rPh sb="22" eb="24">
      <t>ケイエイ</t>
    </rPh>
    <rPh sb="24" eb="26">
      <t>キボ</t>
    </rPh>
    <rPh sb="27" eb="28">
      <t>クラ</t>
    </rPh>
    <rPh sb="29" eb="31">
      <t>キギョウ</t>
    </rPh>
    <rPh sb="31" eb="32">
      <t>サイ</t>
    </rPh>
    <rPh sb="32" eb="34">
      <t>ザンダカ</t>
    </rPh>
    <rPh sb="35" eb="36">
      <t>オオ</t>
    </rPh>
    <rPh sb="44" eb="46">
      <t>シュウエキ</t>
    </rPh>
    <rPh sb="46" eb="48">
      <t>アッパク</t>
    </rPh>
    <rPh sb="49" eb="51">
      <t>ヨウイン</t>
    </rPh>
    <rPh sb="61" eb="64">
      <t>ショウキボ</t>
    </rPh>
    <rPh sb="65" eb="67">
      <t>シュウラク</t>
    </rPh>
    <rPh sb="69" eb="72">
      <t>コウハンイ</t>
    </rPh>
    <rPh sb="73" eb="75">
      <t>タスウ</t>
    </rPh>
    <rPh sb="75" eb="77">
      <t>テンザイ</t>
    </rPh>
    <rPh sb="87" eb="89">
      <t>キンネン</t>
    </rPh>
    <rPh sb="90" eb="92">
      <t>シセツ</t>
    </rPh>
    <rPh sb="92" eb="94">
      <t>セイビ</t>
    </rPh>
    <rPh sb="94" eb="95">
      <t>ヒ</t>
    </rPh>
    <rPh sb="96" eb="98">
      <t>トウシ</t>
    </rPh>
    <rPh sb="99" eb="101">
      <t>エイキョウ</t>
    </rPh>
    <rPh sb="109" eb="111">
      <t>リョウキン</t>
    </rPh>
    <rPh sb="111" eb="113">
      <t>カイシュウ</t>
    </rPh>
    <rPh sb="113" eb="114">
      <t>リツ</t>
    </rPh>
    <rPh sb="115" eb="117">
      <t>ルイジ</t>
    </rPh>
    <rPh sb="117" eb="119">
      <t>ダンタイ</t>
    </rPh>
    <rPh sb="119" eb="122">
      <t>ヘイキンチ</t>
    </rPh>
    <rPh sb="123" eb="124">
      <t>クラ</t>
    </rPh>
    <rPh sb="125" eb="126">
      <t>ヒク</t>
    </rPh>
    <rPh sb="130" eb="132">
      <t>キュウスイ</t>
    </rPh>
    <rPh sb="132" eb="134">
      <t>シュウエキ</t>
    </rPh>
    <rPh sb="134" eb="136">
      <t>イガイ</t>
    </rPh>
    <rPh sb="137" eb="139">
      <t>シュウニュウ</t>
    </rPh>
    <rPh sb="140" eb="142">
      <t>クリイレ</t>
    </rPh>
    <rPh sb="142" eb="143">
      <t>キン</t>
    </rPh>
    <rPh sb="145" eb="146">
      <t>マカナ</t>
    </rPh>
    <phoneticPr fontId="4"/>
  </si>
  <si>
    <t>　施設は、広範囲に多数点在しているものの、近年の投資によりまだ新しい。しかし、将来の更新時には、人口減少を踏まえ施設規模の縮小（ﾀﾞｳﾝｻｲｼﾞﾝｸﾞ）及び統廃合も今後視野にいれ検討する。</t>
    <rPh sb="1" eb="2">
      <t>シ</t>
    </rPh>
    <rPh sb="2" eb="3">
      <t>セツ</t>
    </rPh>
    <rPh sb="5" eb="8">
      <t>コウハンイ</t>
    </rPh>
    <rPh sb="9" eb="11">
      <t>タスウ</t>
    </rPh>
    <rPh sb="11" eb="13">
      <t>テンザイ</t>
    </rPh>
    <rPh sb="21" eb="23">
      <t>キンネン</t>
    </rPh>
    <rPh sb="24" eb="26">
      <t>トウシ</t>
    </rPh>
    <rPh sb="31" eb="32">
      <t>アタラ</t>
    </rPh>
    <rPh sb="39" eb="41">
      <t>ショウライ</t>
    </rPh>
    <rPh sb="42" eb="44">
      <t>コウシン</t>
    </rPh>
    <rPh sb="44" eb="45">
      <t>ジ</t>
    </rPh>
    <rPh sb="48" eb="50">
      <t>ジンコウ</t>
    </rPh>
    <rPh sb="50" eb="52">
      <t>ゲンショウ</t>
    </rPh>
    <rPh sb="53" eb="54">
      <t>フ</t>
    </rPh>
    <rPh sb="56" eb="58">
      <t>シセツ</t>
    </rPh>
    <rPh sb="58" eb="60">
      <t>キボ</t>
    </rPh>
    <rPh sb="61" eb="63">
      <t>シュクショウ</t>
    </rPh>
    <rPh sb="76" eb="77">
      <t>オヨ</t>
    </rPh>
    <rPh sb="78" eb="81">
      <t>トウハイゴウ</t>
    </rPh>
    <rPh sb="82" eb="84">
      <t>コンゴ</t>
    </rPh>
    <rPh sb="84" eb="86">
      <t>シヤ</t>
    </rPh>
    <rPh sb="89" eb="91">
      <t>ケントウ</t>
    </rPh>
    <phoneticPr fontId="4"/>
  </si>
  <si>
    <t>　施設は比較的新しいものの、各施設の給水人口が少ないことから、料金回収率・施設利用率が低い要因となっている。今後も給水区域の人口減少等を注視しながらがら、適正規模による施設更新、施設の維持管理方法を摸索し、経費の縮減などを含めた施設運営効率の改善に取組んでいく。</t>
    <rPh sb="1" eb="2">
      <t>シ</t>
    </rPh>
    <rPh sb="2" eb="3">
      <t>セツ</t>
    </rPh>
    <rPh sb="4" eb="7">
      <t>ヒカクテキ</t>
    </rPh>
    <rPh sb="7" eb="8">
      <t>アタラ</t>
    </rPh>
    <rPh sb="14" eb="17">
      <t>カクシセツ</t>
    </rPh>
    <rPh sb="18" eb="20">
      <t>キュウスイ</t>
    </rPh>
    <rPh sb="20" eb="22">
      <t>ジンコウ</t>
    </rPh>
    <rPh sb="23" eb="24">
      <t>スク</t>
    </rPh>
    <rPh sb="31" eb="33">
      <t>リョウキン</t>
    </rPh>
    <rPh sb="33" eb="35">
      <t>カイシュウ</t>
    </rPh>
    <rPh sb="35" eb="36">
      <t>リツ</t>
    </rPh>
    <rPh sb="37" eb="38">
      <t>シ</t>
    </rPh>
    <rPh sb="38" eb="39">
      <t>セツ</t>
    </rPh>
    <rPh sb="39" eb="42">
      <t>リヨウリツ</t>
    </rPh>
    <rPh sb="43" eb="44">
      <t>ヒク</t>
    </rPh>
    <rPh sb="45" eb="47">
      <t>ヨウイン</t>
    </rPh>
    <rPh sb="54" eb="56">
      <t>コンゴ</t>
    </rPh>
    <rPh sb="57" eb="59">
      <t>キュウスイ</t>
    </rPh>
    <rPh sb="59" eb="61">
      <t>クイキ</t>
    </rPh>
    <rPh sb="62" eb="64">
      <t>ジンコウ</t>
    </rPh>
    <rPh sb="64" eb="66">
      <t>ゲンショウ</t>
    </rPh>
    <rPh sb="66" eb="67">
      <t>ナド</t>
    </rPh>
    <rPh sb="68" eb="70">
      <t>チュウシ</t>
    </rPh>
    <rPh sb="77" eb="79">
      <t>テキセイ</t>
    </rPh>
    <rPh sb="79" eb="81">
      <t>キボ</t>
    </rPh>
    <rPh sb="84" eb="85">
      <t>シ</t>
    </rPh>
    <rPh sb="85" eb="86">
      <t>セツ</t>
    </rPh>
    <rPh sb="86" eb="88">
      <t>コウシン</t>
    </rPh>
    <rPh sb="89" eb="91">
      <t>シセツ</t>
    </rPh>
    <rPh sb="92" eb="94">
      <t>イジ</t>
    </rPh>
    <rPh sb="94" eb="96">
      <t>カンリ</t>
    </rPh>
    <rPh sb="96" eb="98">
      <t>ホウホウ</t>
    </rPh>
    <rPh sb="99" eb="101">
      <t>モサク</t>
    </rPh>
    <rPh sb="103" eb="105">
      <t>ケイヒ</t>
    </rPh>
    <rPh sb="106" eb="108">
      <t>シュクゲン</t>
    </rPh>
    <rPh sb="111" eb="112">
      <t>フク</t>
    </rPh>
    <rPh sb="114" eb="116">
      <t>シセツ</t>
    </rPh>
    <rPh sb="116" eb="118">
      <t>ウンエイ</t>
    </rPh>
    <rPh sb="118" eb="120">
      <t>コウリツ</t>
    </rPh>
    <rPh sb="121" eb="123">
      <t>カイゼン</t>
    </rPh>
    <rPh sb="124" eb="126">
      <t>トリク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</si>
</sst>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2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データ!$EC$6:$EG$6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0.31</c:v>
                </c:pt>
                <c:pt idx="4" formatCode="#,##0.00;&quot;△&quot;#,##0.00;&quot;-&quot;">
                  <c:v>0.51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489664"/>
        <c:axId val="97491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0.61</c:v>
                </c:pt>
                <c:pt idx="1">
                  <c:v>0.37</c:v>
                </c:pt>
                <c:pt idx="2">
                  <c:v>0.7</c:v>
                </c:pt>
                <c:pt idx="3">
                  <c:v>0.91</c:v>
                </c:pt>
                <c:pt idx="4">
                  <c:v>1.26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489664"/>
        <c:axId val="97491584"/>
      </c:lineChart>
      <c:dateAx>
        <c:axId val="97489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491584"/>
        <c:crosses val="autoZero"/>
        <c:auto val="1"/>
        <c:lblOffset val="100"/>
        <c:baseTimeUnit val="years"/>
      </c:dateAx>
      <c:valAx>
        <c:axId val="97491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489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72.53</c:v>
                </c:pt>
                <c:pt idx="1">
                  <c:v>62.28</c:v>
                </c:pt>
                <c:pt idx="2">
                  <c:v>56.92</c:v>
                </c:pt>
                <c:pt idx="3">
                  <c:v>54.81</c:v>
                </c:pt>
                <c:pt idx="4">
                  <c:v>58.06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882112"/>
        <c:axId val="99884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50.66</c:v>
                </c:pt>
                <c:pt idx="1">
                  <c:v>51.11</c:v>
                </c:pt>
                <c:pt idx="2">
                  <c:v>50.49</c:v>
                </c:pt>
                <c:pt idx="3">
                  <c:v>48.36</c:v>
                </c:pt>
                <c:pt idx="4">
                  <c:v>48.7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882112"/>
        <c:axId val="99884032"/>
      </c:lineChart>
      <c:dateAx>
        <c:axId val="99882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884032"/>
        <c:crosses val="autoZero"/>
        <c:auto val="1"/>
        <c:lblOffset val="100"/>
        <c:baseTimeUnit val="years"/>
      </c:dateAx>
      <c:valAx>
        <c:axId val="99884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882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44.02</c:v>
                </c:pt>
                <c:pt idx="1">
                  <c:v>40.58</c:v>
                </c:pt>
                <c:pt idx="2">
                  <c:v>38.93</c:v>
                </c:pt>
                <c:pt idx="3">
                  <c:v>37.72</c:v>
                </c:pt>
                <c:pt idx="4">
                  <c:v>51.49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922688"/>
        <c:axId val="99924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74.13</c:v>
                </c:pt>
                <c:pt idx="1">
                  <c:v>74.16</c:v>
                </c:pt>
                <c:pt idx="2">
                  <c:v>74.209999999999994</c:v>
                </c:pt>
                <c:pt idx="3">
                  <c:v>75.239999999999995</c:v>
                </c:pt>
                <c:pt idx="4">
                  <c:v>74.959999999999994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922688"/>
        <c:axId val="99924608"/>
      </c:lineChart>
      <c:dateAx>
        <c:axId val="99922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924608"/>
        <c:crosses val="autoZero"/>
        <c:auto val="1"/>
        <c:lblOffset val="100"/>
        <c:baseTimeUnit val="years"/>
      </c:dateAx>
      <c:valAx>
        <c:axId val="99924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922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74.2</c:v>
                </c:pt>
                <c:pt idx="1">
                  <c:v>79.349999999999994</c:v>
                </c:pt>
                <c:pt idx="2">
                  <c:v>84.16</c:v>
                </c:pt>
                <c:pt idx="3">
                  <c:v>84.05</c:v>
                </c:pt>
                <c:pt idx="4">
                  <c:v>85.25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415552"/>
        <c:axId val="97417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68.61</c:v>
                </c:pt>
                <c:pt idx="1">
                  <c:v>70.760000000000005</c:v>
                </c:pt>
                <c:pt idx="2">
                  <c:v>71.66</c:v>
                </c:pt>
                <c:pt idx="3">
                  <c:v>73.06</c:v>
                </c:pt>
                <c:pt idx="4">
                  <c:v>72.03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415552"/>
        <c:axId val="97417472"/>
      </c:lineChart>
      <c:dateAx>
        <c:axId val="974155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417472"/>
        <c:crosses val="autoZero"/>
        <c:auto val="1"/>
        <c:lblOffset val="100"/>
        <c:baseTimeUnit val="years"/>
      </c:dateAx>
      <c:valAx>
        <c:axId val="97417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4155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データ!$DG$6:$DK$6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443840"/>
        <c:axId val="97445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443840"/>
        <c:axId val="97445760"/>
      </c:lineChart>
      <c:dateAx>
        <c:axId val="974438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445760"/>
        <c:crosses val="autoZero"/>
        <c:auto val="1"/>
        <c:lblOffset val="100"/>
        <c:baseTimeUnit val="years"/>
      </c:dateAx>
      <c:valAx>
        <c:axId val="974457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4438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データ!$DR$6:$DV$6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215040"/>
        <c:axId val="9821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215040"/>
        <c:axId val="98216960"/>
      </c:lineChart>
      <c:dateAx>
        <c:axId val="982150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216960"/>
        <c:crosses val="autoZero"/>
        <c:auto val="1"/>
        <c:lblOffset val="100"/>
        <c:baseTimeUnit val="years"/>
      </c:dateAx>
      <c:valAx>
        <c:axId val="9821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82150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628544"/>
        <c:axId val="99630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628544"/>
        <c:axId val="99630464"/>
      </c:lineChart>
      <c:dateAx>
        <c:axId val="996285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630464"/>
        <c:crosses val="autoZero"/>
        <c:auto val="1"/>
        <c:lblOffset val="100"/>
        <c:baseTimeUnit val="years"/>
      </c:dateAx>
      <c:valAx>
        <c:axId val="99630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6285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データ!$AS$6:$AW$6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673216"/>
        <c:axId val="99675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673216"/>
        <c:axId val="99675136"/>
      </c:lineChart>
      <c:dateAx>
        <c:axId val="996732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675136"/>
        <c:crosses val="autoZero"/>
        <c:auto val="1"/>
        <c:lblOffset val="100"/>
        <c:baseTimeUnit val="years"/>
      </c:dateAx>
      <c:valAx>
        <c:axId val="99675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6732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3849.52</c:v>
                </c:pt>
                <c:pt idx="1">
                  <c:v>4861.24</c:v>
                </c:pt>
                <c:pt idx="2">
                  <c:v>4741.82</c:v>
                </c:pt>
                <c:pt idx="3">
                  <c:v>4679.3500000000004</c:v>
                </c:pt>
                <c:pt idx="4">
                  <c:v>4659.12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709696"/>
        <c:axId val="99711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1442.51</c:v>
                </c:pt>
                <c:pt idx="1">
                  <c:v>1496.15</c:v>
                </c:pt>
                <c:pt idx="2">
                  <c:v>1462.56</c:v>
                </c:pt>
                <c:pt idx="3">
                  <c:v>1486.62</c:v>
                </c:pt>
                <c:pt idx="4">
                  <c:v>1510.14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709696"/>
        <c:axId val="99711616"/>
      </c:lineChart>
      <c:dateAx>
        <c:axId val="997096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711616"/>
        <c:crosses val="autoZero"/>
        <c:auto val="1"/>
        <c:lblOffset val="100"/>
        <c:baseTimeUnit val="years"/>
      </c:dateAx>
      <c:valAx>
        <c:axId val="99711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7096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9.76</c:v>
                </c:pt>
                <c:pt idx="1">
                  <c:v>7.02</c:v>
                </c:pt>
                <c:pt idx="2">
                  <c:v>5.59</c:v>
                </c:pt>
                <c:pt idx="3">
                  <c:v>5.31</c:v>
                </c:pt>
                <c:pt idx="4">
                  <c:v>5.16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736192"/>
        <c:axId val="99812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33.299999999999997</c:v>
                </c:pt>
                <c:pt idx="1">
                  <c:v>33.01</c:v>
                </c:pt>
                <c:pt idx="2">
                  <c:v>32.39</c:v>
                </c:pt>
                <c:pt idx="3">
                  <c:v>24.39</c:v>
                </c:pt>
                <c:pt idx="4">
                  <c:v>22.67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736192"/>
        <c:axId val="99812096"/>
      </c:lineChart>
      <c:dateAx>
        <c:axId val="99736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812096"/>
        <c:crosses val="autoZero"/>
        <c:auto val="1"/>
        <c:lblOffset val="100"/>
        <c:baseTimeUnit val="years"/>
      </c:dateAx>
      <c:valAx>
        <c:axId val="99812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73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281.11</c:v>
                </c:pt>
                <c:pt idx="1">
                  <c:v>490.53</c:v>
                </c:pt>
                <c:pt idx="2">
                  <c:v>689.03</c:v>
                </c:pt>
                <c:pt idx="3">
                  <c:v>784.6</c:v>
                </c:pt>
                <c:pt idx="4">
                  <c:v>550.38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829248"/>
        <c:axId val="998311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526.57000000000005</c:v>
                </c:pt>
                <c:pt idx="1">
                  <c:v>523.08000000000004</c:v>
                </c:pt>
                <c:pt idx="2">
                  <c:v>530.83000000000004</c:v>
                </c:pt>
                <c:pt idx="3">
                  <c:v>734.18</c:v>
                </c:pt>
                <c:pt idx="4">
                  <c:v>789.62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829248"/>
        <c:axId val="99831168"/>
      </c:lineChart>
      <c:dateAx>
        <c:axId val="998292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831168"/>
        <c:crosses val="autoZero"/>
        <c:auto val="1"/>
        <c:lblOffset val="100"/>
        <c:baseTimeUnit val="years"/>
      </c:dateAx>
      <c:valAx>
        <c:axId val="998311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8292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5C5551-6BC5-448F-A607-3D12B8B59C7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A7864B-ACF3-481F-B050-61B73191253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【1,242.90】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EA00AD4-712F-48B4-8AC6-D165EE501A5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36CBBAC-41F3-4693-A3B2-EDF36D7758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【57.58】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416C90C-C1F4-4DC9-ABA9-4A5B4038DE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【524.69】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73F2C93-BBF4-47A9-AB7E-81D1582D3ED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【33.35】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C584A1D-6D2A-4B72-85F2-F54367919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topLeftCell="AG24" zoomScaleNormal="100" workbookViewId="0">
      <selection activeCell="BL66" sqref="BL66:BZ82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山梨県　甲府市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3"/>
      <c r="D7" s="43"/>
      <c r="E7" s="43"/>
      <c r="F7" s="43"/>
      <c r="G7" s="43"/>
      <c r="H7" s="43"/>
      <c r="I7" s="44"/>
      <c r="J7" s="42" t="s">
        <v>2</v>
      </c>
      <c r="K7" s="43"/>
      <c r="L7" s="43"/>
      <c r="M7" s="43"/>
      <c r="N7" s="43"/>
      <c r="O7" s="43"/>
      <c r="P7" s="43"/>
      <c r="Q7" s="44"/>
      <c r="R7" s="42" t="s">
        <v>3</v>
      </c>
      <c r="S7" s="43"/>
      <c r="T7" s="43"/>
      <c r="U7" s="43"/>
      <c r="V7" s="43"/>
      <c r="W7" s="43"/>
      <c r="X7" s="43"/>
      <c r="Y7" s="44"/>
      <c r="Z7" s="42" t="s">
        <v>4</v>
      </c>
      <c r="AA7" s="43"/>
      <c r="AB7" s="43"/>
      <c r="AC7" s="43"/>
      <c r="AD7" s="43"/>
      <c r="AE7" s="43"/>
      <c r="AF7" s="43"/>
      <c r="AG7" s="44"/>
      <c r="AH7" s="3"/>
      <c r="AI7" s="42" t="s">
        <v>5</v>
      </c>
      <c r="AJ7" s="43"/>
      <c r="AK7" s="43"/>
      <c r="AL7" s="43"/>
      <c r="AM7" s="43"/>
      <c r="AN7" s="43"/>
      <c r="AO7" s="43"/>
      <c r="AP7" s="44"/>
      <c r="AQ7" s="45" t="s">
        <v>6</v>
      </c>
      <c r="AR7" s="45"/>
      <c r="AS7" s="45"/>
      <c r="AT7" s="45"/>
      <c r="AU7" s="45"/>
      <c r="AV7" s="45"/>
      <c r="AW7" s="45"/>
      <c r="AX7" s="45"/>
      <c r="AY7" s="45" t="s">
        <v>7</v>
      </c>
      <c r="AZ7" s="45"/>
      <c r="BA7" s="45"/>
      <c r="BB7" s="45"/>
      <c r="BC7" s="45"/>
      <c r="BD7" s="45"/>
      <c r="BE7" s="45"/>
      <c r="BF7" s="45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51" t="str">
        <f>データ!I6</f>
        <v>法非適用</v>
      </c>
      <c r="C8" s="52"/>
      <c r="D8" s="52"/>
      <c r="E8" s="52"/>
      <c r="F8" s="52"/>
      <c r="G8" s="52"/>
      <c r="H8" s="52"/>
      <c r="I8" s="53"/>
      <c r="J8" s="51" t="str">
        <f>データ!J6</f>
        <v>水道事業</v>
      </c>
      <c r="K8" s="52"/>
      <c r="L8" s="52"/>
      <c r="M8" s="52"/>
      <c r="N8" s="52"/>
      <c r="O8" s="52"/>
      <c r="P8" s="52"/>
      <c r="Q8" s="53"/>
      <c r="R8" s="51" t="str">
        <f>データ!K6</f>
        <v>簡易水道事業</v>
      </c>
      <c r="S8" s="52"/>
      <c r="T8" s="52"/>
      <c r="U8" s="52"/>
      <c r="V8" s="52"/>
      <c r="W8" s="52"/>
      <c r="X8" s="52"/>
      <c r="Y8" s="53"/>
      <c r="Z8" s="51" t="str">
        <f>データ!L6</f>
        <v>D4</v>
      </c>
      <c r="AA8" s="52"/>
      <c r="AB8" s="52"/>
      <c r="AC8" s="52"/>
      <c r="AD8" s="52"/>
      <c r="AE8" s="52"/>
      <c r="AF8" s="52"/>
      <c r="AG8" s="53"/>
      <c r="AH8" s="3"/>
      <c r="AI8" s="54">
        <f>データ!Q6</f>
        <v>192559</v>
      </c>
      <c r="AJ8" s="55"/>
      <c r="AK8" s="55"/>
      <c r="AL8" s="55"/>
      <c r="AM8" s="55"/>
      <c r="AN8" s="55"/>
      <c r="AO8" s="55"/>
      <c r="AP8" s="56"/>
      <c r="AQ8" s="46">
        <f>データ!R6</f>
        <v>212.47</v>
      </c>
      <c r="AR8" s="46"/>
      <c r="AS8" s="46"/>
      <c r="AT8" s="46"/>
      <c r="AU8" s="46"/>
      <c r="AV8" s="46"/>
      <c r="AW8" s="46"/>
      <c r="AX8" s="46"/>
      <c r="AY8" s="46">
        <f>データ!S6</f>
        <v>906.29</v>
      </c>
      <c r="AZ8" s="46"/>
      <c r="BA8" s="46"/>
      <c r="BB8" s="46"/>
      <c r="BC8" s="46"/>
      <c r="BD8" s="46"/>
      <c r="BE8" s="46"/>
      <c r="BF8" s="46"/>
      <c r="BG8" s="3"/>
      <c r="BH8" s="3"/>
      <c r="BI8" s="3"/>
      <c r="BJ8" s="3"/>
      <c r="BK8" s="3"/>
      <c r="BL8" s="47" t="s">
        <v>9</v>
      </c>
      <c r="BM8" s="4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5" t="s">
        <v>11</v>
      </c>
      <c r="C9" s="45"/>
      <c r="D9" s="45"/>
      <c r="E9" s="45"/>
      <c r="F9" s="45"/>
      <c r="G9" s="45"/>
      <c r="H9" s="45"/>
      <c r="I9" s="45"/>
      <c r="J9" s="45" t="s">
        <v>12</v>
      </c>
      <c r="K9" s="45"/>
      <c r="L9" s="45"/>
      <c r="M9" s="45"/>
      <c r="N9" s="45"/>
      <c r="O9" s="45"/>
      <c r="P9" s="45"/>
      <c r="Q9" s="45"/>
      <c r="R9" s="45" t="s">
        <v>13</v>
      </c>
      <c r="S9" s="45"/>
      <c r="T9" s="45"/>
      <c r="U9" s="45"/>
      <c r="V9" s="45"/>
      <c r="W9" s="45"/>
      <c r="X9" s="45"/>
      <c r="Y9" s="45"/>
      <c r="Z9" s="45" t="s">
        <v>14</v>
      </c>
      <c r="AA9" s="45"/>
      <c r="AB9" s="45"/>
      <c r="AC9" s="45"/>
      <c r="AD9" s="45"/>
      <c r="AE9" s="45"/>
      <c r="AF9" s="45"/>
      <c r="AG9" s="45"/>
      <c r="AH9" s="3"/>
      <c r="AI9" s="45" t="s">
        <v>15</v>
      </c>
      <c r="AJ9" s="45"/>
      <c r="AK9" s="45"/>
      <c r="AL9" s="45"/>
      <c r="AM9" s="45"/>
      <c r="AN9" s="45"/>
      <c r="AO9" s="45"/>
      <c r="AP9" s="45"/>
      <c r="AQ9" s="45" t="s">
        <v>16</v>
      </c>
      <c r="AR9" s="45"/>
      <c r="AS9" s="45"/>
      <c r="AT9" s="45"/>
      <c r="AU9" s="45"/>
      <c r="AV9" s="45"/>
      <c r="AW9" s="45"/>
      <c r="AX9" s="45"/>
      <c r="AY9" s="45" t="s">
        <v>17</v>
      </c>
      <c r="AZ9" s="45"/>
      <c r="BA9" s="45"/>
      <c r="BB9" s="45"/>
      <c r="BC9" s="45"/>
      <c r="BD9" s="45"/>
      <c r="BE9" s="45"/>
      <c r="BF9" s="45"/>
      <c r="BG9" s="3"/>
      <c r="BH9" s="3"/>
      <c r="BI9" s="3"/>
      <c r="BJ9" s="3"/>
      <c r="BK9" s="3"/>
      <c r="BL9" s="49" t="s">
        <v>18</v>
      </c>
      <c r="BM9" s="50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6" t="str">
        <f>データ!M6</f>
        <v>-</v>
      </c>
      <c r="C10" s="46"/>
      <c r="D10" s="46"/>
      <c r="E10" s="46"/>
      <c r="F10" s="46"/>
      <c r="G10" s="46"/>
      <c r="H10" s="46"/>
      <c r="I10" s="46"/>
      <c r="J10" s="46" t="str">
        <f>データ!N6</f>
        <v>該当数値なし</v>
      </c>
      <c r="K10" s="46"/>
      <c r="L10" s="46"/>
      <c r="M10" s="46"/>
      <c r="N10" s="46"/>
      <c r="O10" s="46"/>
      <c r="P10" s="46"/>
      <c r="Q10" s="46"/>
      <c r="R10" s="46">
        <f>データ!O6</f>
        <v>0.23</v>
      </c>
      <c r="S10" s="46"/>
      <c r="T10" s="46"/>
      <c r="U10" s="46"/>
      <c r="V10" s="46"/>
      <c r="W10" s="46"/>
      <c r="X10" s="46"/>
      <c r="Y10" s="46"/>
      <c r="Z10" s="80">
        <f>データ!P6</f>
        <v>1050</v>
      </c>
      <c r="AA10" s="80"/>
      <c r="AB10" s="80"/>
      <c r="AC10" s="80"/>
      <c r="AD10" s="80"/>
      <c r="AE10" s="80"/>
      <c r="AF10" s="80"/>
      <c r="AG10" s="80"/>
      <c r="AH10" s="2"/>
      <c r="AI10" s="80">
        <f>データ!T6</f>
        <v>446</v>
      </c>
      <c r="AJ10" s="80"/>
      <c r="AK10" s="80"/>
      <c r="AL10" s="80"/>
      <c r="AM10" s="80"/>
      <c r="AN10" s="80"/>
      <c r="AO10" s="80"/>
      <c r="AP10" s="80"/>
      <c r="AQ10" s="46">
        <f>データ!U6</f>
        <v>2.21</v>
      </c>
      <c r="AR10" s="46"/>
      <c r="AS10" s="46"/>
      <c r="AT10" s="46"/>
      <c r="AU10" s="46"/>
      <c r="AV10" s="46"/>
      <c r="AW10" s="46"/>
      <c r="AX10" s="46"/>
      <c r="AY10" s="46">
        <f>データ!V6</f>
        <v>201.81</v>
      </c>
      <c r="AZ10" s="46"/>
      <c r="BA10" s="46"/>
      <c r="BB10" s="46"/>
      <c r="BC10" s="46"/>
      <c r="BD10" s="46"/>
      <c r="BE10" s="46"/>
      <c r="BF10" s="46"/>
      <c r="BG10" s="3"/>
      <c r="BH10" s="3"/>
      <c r="BI10" s="3"/>
      <c r="BJ10" s="2"/>
      <c r="BK10" s="2"/>
      <c r="BL10" s="64" t="s">
        <v>20</v>
      </c>
      <c r="BM10" s="65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6" t="s">
        <v>22</v>
      </c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</row>
    <row r="14" spans="1:78" ht="13.5" customHeight="1">
      <c r="A14" s="2"/>
      <c r="B14" s="68" t="s">
        <v>23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70"/>
      <c r="BK14" s="2"/>
      <c r="BL14" s="74" t="s">
        <v>24</v>
      </c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6"/>
    </row>
    <row r="15" spans="1:78" ht="13.5" customHeight="1">
      <c r="A15" s="2"/>
      <c r="B15" s="71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3"/>
      <c r="BK15" s="2"/>
      <c r="BL15" s="77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9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7" t="s">
        <v>105</v>
      </c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9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7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9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7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9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7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9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7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9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7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9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7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9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7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9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7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9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7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9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7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9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7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9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7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9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7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9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7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9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7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9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7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9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7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9"/>
    </row>
    <row r="34" spans="1:78" ht="13.5" customHeight="1">
      <c r="A34" s="2"/>
      <c r="B34" s="16"/>
      <c r="C34" s="63" t="s">
        <v>25</v>
      </c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19"/>
      <c r="R34" s="63" t="s">
        <v>26</v>
      </c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19"/>
      <c r="AG34" s="63" t="s">
        <v>27</v>
      </c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19"/>
      <c r="AV34" s="63" t="s">
        <v>28</v>
      </c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18"/>
      <c r="BK34" s="2"/>
      <c r="BL34" s="57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9"/>
    </row>
    <row r="35" spans="1:78" ht="13.5" customHeight="1">
      <c r="A35" s="2"/>
      <c r="B35" s="16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19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19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19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18"/>
      <c r="BK35" s="2"/>
      <c r="BL35" s="57"/>
      <c r="BM35" s="58"/>
      <c r="BN35" s="58"/>
      <c r="BO35" s="58"/>
      <c r="BP35" s="58"/>
      <c r="BQ35" s="58"/>
      <c r="BR35" s="58"/>
      <c r="BS35" s="58"/>
      <c r="BT35" s="58"/>
      <c r="BU35" s="58"/>
      <c r="BV35" s="58"/>
      <c r="BW35" s="58"/>
      <c r="BX35" s="58"/>
      <c r="BY35" s="58"/>
      <c r="BZ35" s="59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7"/>
      <c r="BM36" s="58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9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7"/>
      <c r="BM37" s="58"/>
      <c r="BN37" s="58"/>
      <c r="BO37" s="58"/>
      <c r="BP37" s="58"/>
      <c r="BQ37" s="58"/>
      <c r="BR37" s="58"/>
      <c r="BS37" s="58"/>
      <c r="BT37" s="58"/>
      <c r="BU37" s="58"/>
      <c r="BV37" s="58"/>
      <c r="BW37" s="58"/>
      <c r="BX37" s="58"/>
      <c r="BY37" s="58"/>
      <c r="BZ37" s="59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7"/>
      <c r="BM38" s="58"/>
      <c r="BN38" s="58"/>
      <c r="BO38" s="58"/>
      <c r="BP38" s="58"/>
      <c r="BQ38" s="58"/>
      <c r="BR38" s="58"/>
      <c r="BS38" s="58"/>
      <c r="BT38" s="58"/>
      <c r="BU38" s="58"/>
      <c r="BV38" s="58"/>
      <c r="BW38" s="58"/>
      <c r="BX38" s="58"/>
      <c r="BY38" s="58"/>
      <c r="BZ38" s="59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7"/>
      <c r="BM39" s="58"/>
      <c r="BN39" s="58"/>
      <c r="BO39" s="58"/>
      <c r="BP39" s="58"/>
      <c r="BQ39" s="58"/>
      <c r="BR39" s="58"/>
      <c r="BS39" s="58"/>
      <c r="BT39" s="58"/>
      <c r="BU39" s="58"/>
      <c r="BV39" s="58"/>
      <c r="BW39" s="58"/>
      <c r="BX39" s="58"/>
      <c r="BY39" s="58"/>
      <c r="BZ39" s="59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7"/>
      <c r="BM40" s="58"/>
      <c r="BN40" s="58"/>
      <c r="BO40" s="58"/>
      <c r="BP40" s="58"/>
      <c r="BQ40" s="58"/>
      <c r="BR40" s="58"/>
      <c r="BS40" s="58"/>
      <c r="BT40" s="58"/>
      <c r="BU40" s="58"/>
      <c r="BV40" s="58"/>
      <c r="BW40" s="58"/>
      <c r="BX40" s="58"/>
      <c r="BY40" s="58"/>
      <c r="BZ40" s="59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7"/>
      <c r="BM41" s="58"/>
      <c r="BN41" s="58"/>
      <c r="BO41" s="58"/>
      <c r="BP41" s="58"/>
      <c r="BQ41" s="58"/>
      <c r="BR41" s="58"/>
      <c r="BS41" s="58"/>
      <c r="BT41" s="58"/>
      <c r="BU41" s="58"/>
      <c r="BV41" s="58"/>
      <c r="BW41" s="58"/>
      <c r="BX41" s="58"/>
      <c r="BY41" s="58"/>
      <c r="BZ41" s="59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7"/>
      <c r="BM42" s="58"/>
      <c r="BN42" s="58"/>
      <c r="BO42" s="58"/>
      <c r="BP42" s="58"/>
      <c r="BQ42" s="58"/>
      <c r="BR42" s="58"/>
      <c r="BS42" s="58"/>
      <c r="BT42" s="58"/>
      <c r="BU42" s="58"/>
      <c r="BV42" s="58"/>
      <c r="BW42" s="58"/>
      <c r="BX42" s="58"/>
      <c r="BY42" s="58"/>
      <c r="BZ42" s="59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7"/>
      <c r="BM43" s="58"/>
      <c r="BN43" s="58"/>
      <c r="BO43" s="58"/>
      <c r="BP43" s="58"/>
      <c r="BQ43" s="58"/>
      <c r="BR43" s="58"/>
      <c r="BS43" s="58"/>
      <c r="BT43" s="58"/>
      <c r="BU43" s="58"/>
      <c r="BV43" s="58"/>
      <c r="BW43" s="58"/>
      <c r="BX43" s="58"/>
      <c r="BY43" s="58"/>
      <c r="BZ43" s="59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0"/>
      <c r="BM44" s="61"/>
      <c r="BN44" s="61"/>
      <c r="BO44" s="61"/>
      <c r="BP44" s="61"/>
      <c r="BQ44" s="61"/>
      <c r="BR44" s="61"/>
      <c r="BS44" s="61"/>
      <c r="BT44" s="61"/>
      <c r="BU44" s="61"/>
      <c r="BV44" s="61"/>
      <c r="BW44" s="61"/>
      <c r="BX44" s="61"/>
      <c r="BY44" s="61"/>
      <c r="BZ44" s="62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74" t="s">
        <v>29</v>
      </c>
      <c r="BM45" s="75"/>
      <c r="BN45" s="75"/>
      <c r="BO45" s="75"/>
      <c r="BP45" s="75"/>
      <c r="BQ45" s="75"/>
      <c r="BR45" s="75"/>
      <c r="BS45" s="75"/>
      <c r="BT45" s="75"/>
      <c r="BU45" s="75"/>
      <c r="BV45" s="75"/>
      <c r="BW45" s="75"/>
      <c r="BX45" s="75"/>
      <c r="BY45" s="75"/>
      <c r="BZ45" s="76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77"/>
      <c r="BM46" s="78"/>
      <c r="BN46" s="78"/>
      <c r="BO46" s="78"/>
      <c r="BP46" s="78"/>
      <c r="BQ46" s="78"/>
      <c r="BR46" s="78"/>
      <c r="BS46" s="78"/>
      <c r="BT46" s="78"/>
      <c r="BU46" s="78"/>
      <c r="BV46" s="78"/>
      <c r="BW46" s="78"/>
      <c r="BX46" s="78"/>
      <c r="BY46" s="78"/>
      <c r="BZ46" s="79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7" t="s">
        <v>106</v>
      </c>
      <c r="BM47" s="58"/>
      <c r="BN47" s="58"/>
      <c r="BO47" s="58"/>
      <c r="BP47" s="58"/>
      <c r="BQ47" s="58"/>
      <c r="BR47" s="58"/>
      <c r="BS47" s="58"/>
      <c r="BT47" s="58"/>
      <c r="BU47" s="58"/>
      <c r="BV47" s="58"/>
      <c r="BW47" s="58"/>
      <c r="BX47" s="58"/>
      <c r="BY47" s="58"/>
      <c r="BZ47" s="59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7"/>
      <c r="BM48" s="58"/>
      <c r="BN48" s="58"/>
      <c r="BO48" s="58"/>
      <c r="BP48" s="58"/>
      <c r="BQ48" s="58"/>
      <c r="BR48" s="58"/>
      <c r="BS48" s="58"/>
      <c r="BT48" s="58"/>
      <c r="BU48" s="58"/>
      <c r="BV48" s="58"/>
      <c r="BW48" s="58"/>
      <c r="BX48" s="58"/>
      <c r="BY48" s="58"/>
      <c r="BZ48" s="59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7"/>
      <c r="BM49" s="58"/>
      <c r="BN49" s="58"/>
      <c r="BO49" s="58"/>
      <c r="BP49" s="58"/>
      <c r="BQ49" s="58"/>
      <c r="BR49" s="58"/>
      <c r="BS49" s="58"/>
      <c r="BT49" s="58"/>
      <c r="BU49" s="58"/>
      <c r="BV49" s="58"/>
      <c r="BW49" s="58"/>
      <c r="BX49" s="58"/>
      <c r="BY49" s="58"/>
      <c r="BZ49" s="59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7"/>
      <c r="BM50" s="58"/>
      <c r="BN50" s="58"/>
      <c r="BO50" s="58"/>
      <c r="BP50" s="58"/>
      <c r="BQ50" s="58"/>
      <c r="BR50" s="58"/>
      <c r="BS50" s="58"/>
      <c r="BT50" s="58"/>
      <c r="BU50" s="58"/>
      <c r="BV50" s="58"/>
      <c r="BW50" s="58"/>
      <c r="BX50" s="58"/>
      <c r="BY50" s="58"/>
      <c r="BZ50" s="59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7"/>
      <c r="BM51" s="58"/>
      <c r="BN51" s="58"/>
      <c r="BO51" s="58"/>
      <c r="BP51" s="58"/>
      <c r="BQ51" s="58"/>
      <c r="BR51" s="58"/>
      <c r="BS51" s="58"/>
      <c r="BT51" s="58"/>
      <c r="BU51" s="58"/>
      <c r="BV51" s="58"/>
      <c r="BW51" s="58"/>
      <c r="BX51" s="58"/>
      <c r="BY51" s="58"/>
      <c r="BZ51" s="59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7"/>
      <c r="BM52" s="58"/>
      <c r="BN52" s="58"/>
      <c r="BO52" s="58"/>
      <c r="BP52" s="58"/>
      <c r="BQ52" s="58"/>
      <c r="BR52" s="58"/>
      <c r="BS52" s="58"/>
      <c r="BT52" s="58"/>
      <c r="BU52" s="58"/>
      <c r="BV52" s="58"/>
      <c r="BW52" s="58"/>
      <c r="BX52" s="58"/>
      <c r="BY52" s="58"/>
      <c r="BZ52" s="59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7"/>
      <c r="BM53" s="58"/>
      <c r="BN53" s="58"/>
      <c r="BO53" s="58"/>
      <c r="BP53" s="58"/>
      <c r="BQ53" s="58"/>
      <c r="BR53" s="58"/>
      <c r="BS53" s="58"/>
      <c r="BT53" s="58"/>
      <c r="BU53" s="58"/>
      <c r="BV53" s="58"/>
      <c r="BW53" s="58"/>
      <c r="BX53" s="58"/>
      <c r="BY53" s="58"/>
      <c r="BZ53" s="59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7"/>
      <c r="BM54" s="58"/>
      <c r="BN54" s="58"/>
      <c r="BO54" s="58"/>
      <c r="BP54" s="58"/>
      <c r="BQ54" s="58"/>
      <c r="BR54" s="58"/>
      <c r="BS54" s="58"/>
      <c r="BT54" s="58"/>
      <c r="BU54" s="58"/>
      <c r="BV54" s="58"/>
      <c r="BW54" s="58"/>
      <c r="BX54" s="58"/>
      <c r="BY54" s="58"/>
      <c r="BZ54" s="59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7"/>
      <c r="BM55" s="58"/>
      <c r="BN55" s="58"/>
      <c r="BO55" s="58"/>
      <c r="BP55" s="58"/>
      <c r="BQ55" s="58"/>
      <c r="BR55" s="58"/>
      <c r="BS55" s="58"/>
      <c r="BT55" s="58"/>
      <c r="BU55" s="58"/>
      <c r="BV55" s="58"/>
      <c r="BW55" s="58"/>
      <c r="BX55" s="58"/>
      <c r="BY55" s="58"/>
      <c r="BZ55" s="59"/>
    </row>
    <row r="56" spans="1:78" ht="13.5" customHeight="1">
      <c r="A56" s="2"/>
      <c r="B56" s="16"/>
      <c r="C56" s="63" t="s">
        <v>30</v>
      </c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19"/>
      <c r="R56" s="63" t="s">
        <v>31</v>
      </c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19"/>
      <c r="AG56" s="63" t="s">
        <v>32</v>
      </c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19"/>
      <c r="AV56" s="63" t="s">
        <v>33</v>
      </c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18"/>
      <c r="BK56" s="2"/>
      <c r="BL56" s="57"/>
      <c r="BM56" s="58"/>
      <c r="BN56" s="58"/>
      <c r="BO56" s="58"/>
      <c r="BP56" s="58"/>
      <c r="BQ56" s="58"/>
      <c r="BR56" s="58"/>
      <c r="BS56" s="58"/>
      <c r="BT56" s="58"/>
      <c r="BU56" s="58"/>
      <c r="BV56" s="58"/>
      <c r="BW56" s="58"/>
      <c r="BX56" s="58"/>
      <c r="BY56" s="58"/>
      <c r="BZ56" s="59"/>
    </row>
    <row r="57" spans="1:78" ht="13.5" customHeight="1">
      <c r="A57" s="2"/>
      <c r="B57" s="16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19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19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19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18"/>
      <c r="BK57" s="2"/>
      <c r="BL57" s="57"/>
      <c r="BM57" s="58"/>
      <c r="BN57" s="58"/>
      <c r="BO57" s="58"/>
      <c r="BP57" s="58"/>
      <c r="BQ57" s="58"/>
      <c r="BR57" s="58"/>
      <c r="BS57" s="58"/>
      <c r="BT57" s="58"/>
      <c r="BU57" s="58"/>
      <c r="BV57" s="58"/>
      <c r="BW57" s="58"/>
      <c r="BX57" s="58"/>
      <c r="BY57" s="58"/>
      <c r="BZ57" s="59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57"/>
      <c r="BM58" s="58"/>
      <c r="BN58" s="58"/>
      <c r="BO58" s="58"/>
      <c r="BP58" s="58"/>
      <c r="BQ58" s="58"/>
      <c r="BR58" s="58"/>
      <c r="BS58" s="58"/>
      <c r="BT58" s="58"/>
      <c r="BU58" s="58"/>
      <c r="BV58" s="58"/>
      <c r="BW58" s="58"/>
      <c r="BX58" s="58"/>
      <c r="BY58" s="58"/>
      <c r="BZ58" s="59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57"/>
      <c r="BM59" s="58"/>
      <c r="BN59" s="58"/>
      <c r="BO59" s="58"/>
      <c r="BP59" s="58"/>
      <c r="BQ59" s="58"/>
      <c r="BR59" s="58"/>
      <c r="BS59" s="58"/>
      <c r="BT59" s="58"/>
      <c r="BU59" s="58"/>
      <c r="BV59" s="58"/>
      <c r="BW59" s="58"/>
      <c r="BX59" s="58"/>
      <c r="BY59" s="58"/>
      <c r="BZ59" s="59"/>
    </row>
    <row r="60" spans="1:78" ht="13.5" customHeight="1">
      <c r="A60" s="2"/>
      <c r="B60" s="71" t="s">
        <v>34</v>
      </c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  <c r="BH60" s="72"/>
      <c r="BI60" s="72"/>
      <c r="BJ60" s="73"/>
      <c r="BK60" s="2"/>
      <c r="BL60" s="57"/>
      <c r="BM60" s="58"/>
      <c r="BN60" s="58"/>
      <c r="BO60" s="58"/>
      <c r="BP60" s="58"/>
      <c r="BQ60" s="58"/>
      <c r="BR60" s="58"/>
      <c r="BS60" s="58"/>
      <c r="BT60" s="58"/>
      <c r="BU60" s="58"/>
      <c r="BV60" s="58"/>
      <c r="BW60" s="58"/>
      <c r="BX60" s="58"/>
      <c r="BY60" s="58"/>
      <c r="BZ60" s="59"/>
    </row>
    <row r="61" spans="1:78" ht="13.5" customHeight="1">
      <c r="A61" s="2"/>
      <c r="B61" s="71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2"/>
      <c r="AR61" s="72"/>
      <c r="AS61" s="72"/>
      <c r="AT61" s="72"/>
      <c r="AU61" s="72"/>
      <c r="AV61" s="72"/>
      <c r="AW61" s="72"/>
      <c r="AX61" s="72"/>
      <c r="AY61" s="72"/>
      <c r="AZ61" s="72"/>
      <c r="BA61" s="72"/>
      <c r="BB61" s="72"/>
      <c r="BC61" s="72"/>
      <c r="BD61" s="72"/>
      <c r="BE61" s="72"/>
      <c r="BF61" s="72"/>
      <c r="BG61" s="72"/>
      <c r="BH61" s="72"/>
      <c r="BI61" s="72"/>
      <c r="BJ61" s="73"/>
      <c r="BK61" s="2"/>
      <c r="BL61" s="57"/>
      <c r="BM61" s="58"/>
      <c r="BN61" s="58"/>
      <c r="BO61" s="58"/>
      <c r="BP61" s="58"/>
      <c r="BQ61" s="58"/>
      <c r="BR61" s="58"/>
      <c r="BS61" s="58"/>
      <c r="BT61" s="58"/>
      <c r="BU61" s="58"/>
      <c r="BV61" s="58"/>
      <c r="BW61" s="58"/>
      <c r="BX61" s="58"/>
      <c r="BY61" s="58"/>
      <c r="BZ61" s="59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7"/>
      <c r="BM62" s="58"/>
      <c r="BN62" s="58"/>
      <c r="BO62" s="58"/>
      <c r="BP62" s="58"/>
      <c r="BQ62" s="58"/>
      <c r="BR62" s="58"/>
      <c r="BS62" s="58"/>
      <c r="BT62" s="58"/>
      <c r="BU62" s="58"/>
      <c r="BV62" s="58"/>
      <c r="BW62" s="58"/>
      <c r="BX62" s="58"/>
      <c r="BY62" s="58"/>
      <c r="BZ62" s="59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0"/>
      <c r="BM63" s="61"/>
      <c r="BN63" s="61"/>
      <c r="BO63" s="61"/>
      <c r="BP63" s="61"/>
      <c r="BQ63" s="61"/>
      <c r="BR63" s="61"/>
      <c r="BS63" s="61"/>
      <c r="BT63" s="61"/>
      <c r="BU63" s="61"/>
      <c r="BV63" s="61"/>
      <c r="BW63" s="61"/>
      <c r="BX63" s="61"/>
      <c r="BY63" s="61"/>
      <c r="BZ63" s="62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74" t="s">
        <v>35</v>
      </c>
      <c r="BM64" s="75"/>
      <c r="BN64" s="75"/>
      <c r="BO64" s="75"/>
      <c r="BP64" s="75"/>
      <c r="BQ64" s="75"/>
      <c r="BR64" s="75"/>
      <c r="BS64" s="75"/>
      <c r="BT64" s="75"/>
      <c r="BU64" s="75"/>
      <c r="BV64" s="75"/>
      <c r="BW64" s="75"/>
      <c r="BX64" s="75"/>
      <c r="BY64" s="75"/>
      <c r="BZ64" s="76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77"/>
      <c r="BM65" s="78"/>
      <c r="BN65" s="78"/>
      <c r="BO65" s="78"/>
      <c r="BP65" s="78"/>
      <c r="BQ65" s="78"/>
      <c r="BR65" s="78"/>
      <c r="BS65" s="78"/>
      <c r="BT65" s="78"/>
      <c r="BU65" s="78"/>
      <c r="BV65" s="78"/>
      <c r="BW65" s="78"/>
      <c r="BX65" s="78"/>
      <c r="BY65" s="78"/>
      <c r="BZ65" s="79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7" t="s">
        <v>107</v>
      </c>
      <c r="BM66" s="58"/>
      <c r="BN66" s="58"/>
      <c r="BO66" s="58"/>
      <c r="BP66" s="58"/>
      <c r="BQ66" s="58"/>
      <c r="BR66" s="58"/>
      <c r="BS66" s="58"/>
      <c r="BT66" s="58"/>
      <c r="BU66" s="58"/>
      <c r="BV66" s="58"/>
      <c r="BW66" s="58"/>
      <c r="BX66" s="58"/>
      <c r="BY66" s="58"/>
      <c r="BZ66" s="59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7"/>
      <c r="BM67" s="58"/>
      <c r="BN67" s="58"/>
      <c r="BO67" s="58"/>
      <c r="BP67" s="58"/>
      <c r="BQ67" s="58"/>
      <c r="BR67" s="58"/>
      <c r="BS67" s="58"/>
      <c r="BT67" s="58"/>
      <c r="BU67" s="58"/>
      <c r="BV67" s="58"/>
      <c r="BW67" s="58"/>
      <c r="BX67" s="58"/>
      <c r="BY67" s="58"/>
      <c r="BZ67" s="59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7"/>
      <c r="BM68" s="58"/>
      <c r="BN68" s="58"/>
      <c r="BO68" s="58"/>
      <c r="BP68" s="58"/>
      <c r="BQ68" s="58"/>
      <c r="BR68" s="58"/>
      <c r="BS68" s="58"/>
      <c r="BT68" s="58"/>
      <c r="BU68" s="58"/>
      <c r="BV68" s="58"/>
      <c r="BW68" s="58"/>
      <c r="BX68" s="58"/>
      <c r="BY68" s="58"/>
      <c r="BZ68" s="59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7"/>
      <c r="BM69" s="58"/>
      <c r="BN69" s="58"/>
      <c r="BO69" s="58"/>
      <c r="BP69" s="58"/>
      <c r="BQ69" s="58"/>
      <c r="BR69" s="58"/>
      <c r="BS69" s="58"/>
      <c r="BT69" s="58"/>
      <c r="BU69" s="58"/>
      <c r="BV69" s="58"/>
      <c r="BW69" s="58"/>
      <c r="BX69" s="58"/>
      <c r="BY69" s="58"/>
      <c r="BZ69" s="59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7"/>
      <c r="BM70" s="58"/>
      <c r="BN70" s="58"/>
      <c r="BO70" s="58"/>
      <c r="BP70" s="58"/>
      <c r="BQ70" s="58"/>
      <c r="BR70" s="58"/>
      <c r="BS70" s="58"/>
      <c r="BT70" s="58"/>
      <c r="BU70" s="58"/>
      <c r="BV70" s="58"/>
      <c r="BW70" s="58"/>
      <c r="BX70" s="58"/>
      <c r="BY70" s="58"/>
      <c r="BZ70" s="59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7"/>
      <c r="BM71" s="58"/>
      <c r="BN71" s="58"/>
      <c r="BO71" s="58"/>
      <c r="BP71" s="58"/>
      <c r="BQ71" s="58"/>
      <c r="BR71" s="58"/>
      <c r="BS71" s="58"/>
      <c r="BT71" s="58"/>
      <c r="BU71" s="58"/>
      <c r="BV71" s="58"/>
      <c r="BW71" s="58"/>
      <c r="BX71" s="58"/>
      <c r="BY71" s="58"/>
      <c r="BZ71" s="59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7"/>
      <c r="BM72" s="58"/>
      <c r="BN72" s="58"/>
      <c r="BO72" s="58"/>
      <c r="BP72" s="58"/>
      <c r="BQ72" s="58"/>
      <c r="BR72" s="58"/>
      <c r="BS72" s="58"/>
      <c r="BT72" s="58"/>
      <c r="BU72" s="58"/>
      <c r="BV72" s="58"/>
      <c r="BW72" s="58"/>
      <c r="BX72" s="58"/>
      <c r="BY72" s="58"/>
      <c r="BZ72" s="59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7"/>
      <c r="BM73" s="58"/>
      <c r="BN73" s="58"/>
      <c r="BO73" s="58"/>
      <c r="BP73" s="58"/>
      <c r="BQ73" s="58"/>
      <c r="BR73" s="58"/>
      <c r="BS73" s="58"/>
      <c r="BT73" s="58"/>
      <c r="BU73" s="58"/>
      <c r="BV73" s="58"/>
      <c r="BW73" s="58"/>
      <c r="BX73" s="58"/>
      <c r="BY73" s="58"/>
      <c r="BZ73" s="59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7"/>
      <c r="BM74" s="58"/>
      <c r="BN74" s="58"/>
      <c r="BO74" s="58"/>
      <c r="BP74" s="58"/>
      <c r="BQ74" s="58"/>
      <c r="BR74" s="58"/>
      <c r="BS74" s="58"/>
      <c r="BT74" s="58"/>
      <c r="BU74" s="58"/>
      <c r="BV74" s="58"/>
      <c r="BW74" s="58"/>
      <c r="BX74" s="58"/>
      <c r="BY74" s="58"/>
      <c r="BZ74" s="59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7"/>
      <c r="BM75" s="58"/>
      <c r="BN75" s="58"/>
      <c r="BO75" s="58"/>
      <c r="BP75" s="58"/>
      <c r="BQ75" s="58"/>
      <c r="BR75" s="58"/>
      <c r="BS75" s="58"/>
      <c r="BT75" s="58"/>
      <c r="BU75" s="58"/>
      <c r="BV75" s="58"/>
      <c r="BW75" s="58"/>
      <c r="BX75" s="58"/>
      <c r="BY75" s="58"/>
      <c r="BZ75" s="59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7"/>
      <c r="BM76" s="58"/>
      <c r="BN76" s="58"/>
      <c r="BO76" s="58"/>
      <c r="BP76" s="58"/>
      <c r="BQ76" s="58"/>
      <c r="BR76" s="58"/>
      <c r="BS76" s="58"/>
      <c r="BT76" s="58"/>
      <c r="BU76" s="58"/>
      <c r="BV76" s="58"/>
      <c r="BW76" s="58"/>
      <c r="BX76" s="58"/>
      <c r="BY76" s="58"/>
      <c r="BZ76" s="59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7"/>
      <c r="BM77" s="58"/>
      <c r="BN77" s="58"/>
      <c r="BO77" s="58"/>
      <c r="BP77" s="58"/>
      <c r="BQ77" s="58"/>
      <c r="BR77" s="58"/>
      <c r="BS77" s="58"/>
      <c r="BT77" s="58"/>
      <c r="BU77" s="58"/>
      <c r="BV77" s="58"/>
      <c r="BW77" s="58"/>
      <c r="BX77" s="58"/>
      <c r="BY77" s="58"/>
      <c r="BZ77" s="59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7"/>
      <c r="BM78" s="58"/>
      <c r="BN78" s="58"/>
      <c r="BO78" s="58"/>
      <c r="BP78" s="58"/>
      <c r="BQ78" s="58"/>
      <c r="BR78" s="58"/>
      <c r="BS78" s="58"/>
      <c r="BT78" s="58"/>
      <c r="BU78" s="58"/>
      <c r="BV78" s="58"/>
      <c r="BW78" s="58"/>
      <c r="BX78" s="58"/>
      <c r="BY78" s="58"/>
      <c r="BZ78" s="59"/>
    </row>
    <row r="79" spans="1:78" ht="13.5" customHeight="1">
      <c r="A79" s="2"/>
      <c r="B79" s="16"/>
      <c r="C79" s="63" t="s">
        <v>36</v>
      </c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19"/>
      <c r="V79" s="19"/>
      <c r="W79" s="63" t="s">
        <v>37</v>
      </c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19"/>
      <c r="AP79" s="19"/>
      <c r="AQ79" s="63" t="s">
        <v>38</v>
      </c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17"/>
      <c r="BJ79" s="18"/>
      <c r="BK79" s="2"/>
      <c r="BL79" s="57"/>
      <c r="BM79" s="58"/>
      <c r="BN79" s="58"/>
      <c r="BO79" s="58"/>
      <c r="BP79" s="58"/>
      <c r="BQ79" s="58"/>
      <c r="BR79" s="58"/>
      <c r="BS79" s="58"/>
      <c r="BT79" s="58"/>
      <c r="BU79" s="58"/>
      <c r="BV79" s="58"/>
      <c r="BW79" s="58"/>
      <c r="BX79" s="58"/>
      <c r="BY79" s="58"/>
      <c r="BZ79" s="59"/>
    </row>
    <row r="80" spans="1:78" ht="13.5" customHeight="1">
      <c r="A80" s="2"/>
      <c r="B80" s="16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19"/>
      <c r="V80" s="19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19"/>
      <c r="AP80" s="19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17"/>
      <c r="BJ80" s="18"/>
      <c r="BK80" s="2"/>
      <c r="BL80" s="57"/>
      <c r="BM80" s="58"/>
      <c r="BN80" s="58"/>
      <c r="BO80" s="58"/>
      <c r="BP80" s="58"/>
      <c r="BQ80" s="58"/>
      <c r="BR80" s="58"/>
      <c r="BS80" s="58"/>
      <c r="BT80" s="58"/>
      <c r="BU80" s="58"/>
      <c r="BV80" s="58"/>
      <c r="BW80" s="58"/>
      <c r="BX80" s="58"/>
      <c r="BY80" s="58"/>
      <c r="BZ80" s="59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57"/>
      <c r="BM81" s="58"/>
      <c r="BN81" s="58"/>
      <c r="BO81" s="58"/>
      <c r="BP81" s="58"/>
      <c r="BQ81" s="58"/>
      <c r="BR81" s="58"/>
      <c r="BS81" s="58"/>
      <c r="BT81" s="58"/>
      <c r="BU81" s="58"/>
      <c r="BV81" s="58"/>
      <c r="BW81" s="58"/>
      <c r="BX81" s="58"/>
      <c r="BY81" s="58"/>
      <c r="BZ81" s="59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0"/>
      <c r="BM82" s="61"/>
      <c r="BN82" s="61"/>
      <c r="BO82" s="61"/>
      <c r="BP82" s="61"/>
      <c r="BQ82" s="61"/>
      <c r="BR82" s="61"/>
      <c r="BS82" s="61"/>
      <c r="BT82" s="61"/>
      <c r="BU82" s="61"/>
      <c r="BV82" s="61"/>
      <c r="BW82" s="61"/>
      <c r="BX82" s="61"/>
      <c r="BY82" s="61"/>
      <c r="BZ82" s="62"/>
    </row>
    <row r="83" spans="1:78">
      <c r="C83" s="2" t="s">
        <v>39</v>
      </c>
    </row>
  </sheetData>
  <sheetProtection password="8649" sheet="1" objects="1" scenarios="1" formatCells="0" formatColumns="0" formatRows="0"/>
  <mergeCells count="53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16:BZ44"/>
    <mergeCell ref="C34:P35"/>
    <mergeCell ref="R34:AE35"/>
    <mergeCell ref="AG34:AT35"/>
    <mergeCell ref="AV34:BI35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2:BZ4"/>
    <mergeCell ref="B6:AG6"/>
    <mergeCell ref="B7:I7"/>
    <mergeCell ref="J7:Q7"/>
    <mergeCell ref="R7:Y7"/>
    <mergeCell ref="Z7:AG7"/>
    <mergeCell ref="AI7:AP7"/>
    <mergeCell ref="AQ7:AX7"/>
    <mergeCell ref="AY7:BF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2" t="s">
        <v>49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4"/>
      <c r="W3" s="88" t="s">
        <v>50</v>
      </c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 t="s">
        <v>51</v>
      </c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</row>
    <row r="4" spans="1:143">
      <c r="A4" s="26" t="s">
        <v>52</v>
      </c>
      <c r="B4" s="28"/>
      <c r="C4" s="28"/>
      <c r="D4" s="28"/>
      <c r="E4" s="28"/>
      <c r="F4" s="28"/>
      <c r="G4" s="28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7"/>
      <c r="W4" s="81" t="s">
        <v>53</v>
      </c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 t="s">
        <v>54</v>
      </c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 t="s">
        <v>55</v>
      </c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 t="s">
        <v>56</v>
      </c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 t="s">
        <v>57</v>
      </c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 t="s">
        <v>58</v>
      </c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 t="s">
        <v>59</v>
      </c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 t="s">
        <v>60</v>
      </c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 t="s">
        <v>61</v>
      </c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 t="s">
        <v>62</v>
      </c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 t="s">
        <v>63</v>
      </c>
      <c r="ED4" s="81"/>
      <c r="EE4" s="81"/>
      <c r="EF4" s="81"/>
      <c r="EG4" s="81"/>
      <c r="EH4" s="81"/>
      <c r="EI4" s="81"/>
      <c r="EJ4" s="81"/>
      <c r="EK4" s="81"/>
      <c r="EL4" s="81"/>
      <c r="EM4" s="81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2015</v>
      </c>
      <c r="C6" s="31">
        <f t="shared" ref="C6:V6" si="3">C7</f>
        <v>192015</v>
      </c>
      <c r="D6" s="31">
        <f t="shared" si="3"/>
        <v>47</v>
      </c>
      <c r="E6" s="31">
        <f t="shared" si="3"/>
        <v>1</v>
      </c>
      <c r="F6" s="31">
        <f t="shared" si="3"/>
        <v>0</v>
      </c>
      <c r="G6" s="31">
        <f t="shared" si="3"/>
        <v>0</v>
      </c>
      <c r="H6" s="31" t="str">
        <f t="shared" si="3"/>
        <v>山梨県　甲府市</v>
      </c>
      <c r="I6" s="31" t="str">
        <f t="shared" si="3"/>
        <v>法非適用</v>
      </c>
      <c r="J6" s="31" t="str">
        <f t="shared" si="3"/>
        <v>水道事業</v>
      </c>
      <c r="K6" s="31" t="str">
        <f t="shared" si="3"/>
        <v>簡易水道事業</v>
      </c>
      <c r="L6" s="31" t="str">
        <f t="shared" si="3"/>
        <v>D4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0.23</v>
      </c>
      <c r="P6" s="32">
        <f t="shared" si="3"/>
        <v>1050</v>
      </c>
      <c r="Q6" s="32">
        <f t="shared" si="3"/>
        <v>192559</v>
      </c>
      <c r="R6" s="32">
        <f t="shared" si="3"/>
        <v>212.47</v>
      </c>
      <c r="S6" s="32">
        <f t="shared" si="3"/>
        <v>906.29</v>
      </c>
      <c r="T6" s="32">
        <f t="shared" si="3"/>
        <v>446</v>
      </c>
      <c r="U6" s="32">
        <f t="shared" si="3"/>
        <v>2.21</v>
      </c>
      <c r="V6" s="32">
        <f t="shared" si="3"/>
        <v>201.81</v>
      </c>
      <c r="W6" s="33">
        <f>IF(W7="",NA(),W7)</f>
        <v>74.2</v>
      </c>
      <c r="X6" s="33">
        <f t="shared" ref="X6:AF6" si="4">IF(X7="",NA(),X7)</f>
        <v>79.349999999999994</v>
      </c>
      <c r="Y6" s="33">
        <f t="shared" si="4"/>
        <v>84.16</v>
      </c>
      <c r="Z6" s="33">
        <f t="shared" si="4"/>
        <v>84.05</v>
      </c>
      <c r="AA6" s="33">
        <f t="shared" si="4"/>
        <v>85.25</v>
      </c>
      <c r="AB6" s="33">
        <f t="shared" si="4"/>
        <v>68.61</v>
      </c>
      <c r="AC6" s="33">
        <f t="shared" si="4"/>
        <v>70.760000000000005</v>
      </c>
      <c r="AD6" s="33">
        <f t="shared" si="4"/>
        <v>71.66</v>
      </c>
      <c r="AE6" s="33">
        <f t="shared" si="4"/>
        <v>73.06</v>
      </c>
      <c r="AF6" s="33">
        <f t="shared" si="4"/>
        <v>72.03</v>
      </c>
      <c r="AG6" s="32" t="str">
        <f>IF(AG7="","",IF(AG7="-","【-】","【"&amp;SUBSTITUTE(TEXT(AG7,"#,##0.00"),"-","△")&amp;"】"))</f>
        <v>【75.51】</v>
      </c>
      <c r="AH6" s="32" t="e">
        <f>IF(AH7="",NA(),AH7)</f>
        <v>#N/A</v>
      </c>
      <c r="AI6" s="32" t="e">
        <f t="shared" ref="AI6:AQ6" si="5">IF(AI7="",NA(),AI7)</f>
        <v>#N/A</v>
      </c>
      <c r="AJ6" s="32" t="e">
        <f t="shared" si="5"/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str">
        <f>IF(AR7="","",IF(AR7="-","【-】","【"&amp;SUBSTITUTE(TEXT(AR7,"#,##0.00"),"-","△")&amp;"】"))</f>
        <v/>
      </c>
      <c r="AS6" s="32" t="e">
        <f>IF(AS7="",NA(),AS7)</f>
        <v>#N/A</v>
      </c>
      <c r="AT6" s="32" t="e">
        <f t="shared" ref="AT6:BB6" si="6">IF(AT7="",NA(),AT7)</f>
        <v>#N/A</v>
      </c>
      <c r="AU6" s="32" t="e">
        <f t="shared" si="6"/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str">
        <f>IF(BC7="","",IF(BC7="-","【-】","【"&amp;SUBSTITUTE(TEXT(BC7,"#,##0.00"),"-","△")&amp;"】"))</f>
        <v/>
      </c>
      <c r="BD6" s="33">
        <f>IF(BD7="",NA(),BD7)</f>
        <v>3849.52</v>
      </c>
      <c r="BE6" s="33">
        <f t="shared" ref="BE6:BM6" si="7">IF(BE7="",NA(),BE7)</f>
        <v>4861.24</v>
      </c>
      <c r="BF6" s="33">
        <f t="shared" si="7"/>
        <v>4741.82</v>
      </c>
      <c r="BG6" s="33">
        <f t="shared" si="7"/>
        <v>4679.3500000000004</v>
      </c>
      <c r="BH6" s="33">
        <f t="shared" si="7"/>
        <v>4659.12</v>
      </c>
      <c r="BI6" s="33">
        <f t="shared" si="7"/>
        <v>1442.51</v>
      </c>
      <c r="BJ6" s="33">
        <f t="shared" si="7"/>
        <v>1496.15</v>
      </c>
      <c r="BK6" s="33">
        <f t="shared" si="7"/>
        <v>1462.56</v>
      </c>
      <c r="BL6" s="33">
        <f t="shared" si="7"/>
        <v>1486.62</v>
      </c>
      <c r="BM6" s="33">
        <f t="shared" si="7"/>
        <v>1510.14</v>
      </c>
      <c r="BN6" s="32" t="str">
        <f>IF(BN7="","",IF(BN7="-","【-】","【"&amp;SUBSTITUTE(TEXT(BN7,"#,##0.00"),"-","△")&amp;"】"))</f>
        <v>【1,242.90】</v>
      </c>
      <c r="BO6" s="33">
        <f>IF(BO7="",NA(),BO7)</f>
        <v>9.76</v>
      </c>
      <c r="BP6" s="33">
        <f t="shared" ref="BP6:BX6" si="8">IF(BP7="",NA(),BP7)</f>
        <v>7.02</v>
      </c>
      <c r="BQ6" s="33">
        <f t="shared" si="8"/>
        <v>5.59</v>
      </c>
      <c r="BR6" s="33">
        <f t="shared" si="8"/>
        <v>5.31</v>
      </c>
      <c r="BS6" s="33">
        <f t="shared" si="8"/>
        <v>5.16</v>
      </c>
      <c r="BT6" s="33">
        <f t="shared" si="8"/>
        <v>33.299999999999997</v>
      </c>
      <c r="BU6" s="33">
        <f t="shared" si="8"/>
        <v>33.01</v>
      </c>
      <c r="BV6" s="33">
        <f t="shared" si="8"/>
        <v>32.39</v>
      </c>
      <c r="BW6" s="33">
        <f t="shared" si="8"/>
        <v>24.39</v>
      </c>
      <c r="BX6" s="33">
        <f t="shared" si="8"/>
        <v>22.67</v>
      </c>
      <c r="BY6" s="32" t="str">
        <f>IF(BY7="","",IF(BY7="-","【-】","【"&amp;SUBSTITUTE(TEXT(BY7,"#,##0.00"),"-","△")&amp;"】"))</f>
        <v>【33.35】</v>
      </c>
      <c r="BZ6" s="33">
        <f>IF(BZ7="",NA(),BZ7)</f>
        <v>281.11</v>
      </c>
      <c r="CA6" s="33">
        <f t="shared" ref="CA6:CI6" si="9">IF(CA7="",NA(),CA7)</f>
        <v>490.53</v>
      </c>
      <c r="CB6" s="33">
        <f t="shared" si="9"/>
        <v>689.03</v>
      </c>
      <c r="CC6" s="33">
        <f t="shared" si="9"/>
        <v>784.6</v>
      </c>
      <c r="CD6" s="33">
        <f t="shared" si="9"/>
        <v>550.38</v>
      </c>
      <c r="CE6" s="33">
        <f t="shared" si="9"/>
        <v>526.57000000000005</v>
      </c>
      <c r="CF6" s="33">
        <f t="shared" si="9"/>
        <v>523.08000000000004</v>
      </c>
      <c r="CG6" s="33">
        <f t="shared" si="9"/>
        <v>530.83000000000004</v>
      </c>
      <c r="CH6" s="33">
        <f t="shared" si="9"/>
        <v>734.18</v>
      </c>
      <c r="CI6" s="33">
        <f t="shared" si="9"/>
        <v>789.62</v>
      </c>
      <c r="CJ6" s="32" t="str">
        <f>IF(CJ7="","",IF(CJ7="-","【-】","【"&amp;SUBSTITUTE(TEXT(CJ7,"#,##0.00"),"-","△")&amp;"】"))</f>
        <v>【524.69】</v>
      </c>
      <c r="CK6" s="33">
        <f>IF(CK7="",NA(),CK7)</f>
        <v>72.53</v>
      </c>
      <c r="CL6" s="33">
        <f t="shared" ref="CL6:CT6" si="10">IF(CL7="",NA(),CL7)</f>
        <v>62.28</v>
      </c>
      <c r="CM6" s="33">
        <f t="shared" si="10"/>
        <v>56.92</v>
      </c>
      <c r="CN6" s="33">
        <f t="shared" si="10"/>
        <v>54.81</v>
      </c>
      <c r="CO6" s="33">
        <f t="shared" si="10"/>
        <v>58.06</v>
      </c>
      <c r="CP6" s="33">
        <f t="shared" si="10"/>
        <v>50.66</v>
      </c>
      <c r="CQ6" s="33">
        <f t="shared" si="10"/>
        <v>51.11</v>
      </c>
      <c r="CR6" s="33">
        <f t="shared" si="10"/>
        <v>50.49</v>
      </c>
      <c r="CS6" s="33">
        <f t="shared" si="10"/>
        <v>48.36</v>
      </c>
      <c r="CT6" s="33">
        <f t="shared" si="10"/>
        <v>48.7</v>
      </c>
      <c r="CU6" s="32" t="str">
        <f>IF(CU7="","",IF(CU7="-","【-】","【"&amp;SUBSTITUTE(TEXT(CU7,"#,##0.00"),"-","△")&amp;"】"))</f>
        <v>【57.58】</v>
      </c>
      <c r="CV6" s="33">
        <f>IF(CV7="",NA(),CV7)</f>
        <v>44.02</v>
      </c>
      <c r="CW6" s="33">
        <f t="shared" ref="CW6:DE6" si="11">IF(CW7="",NA(),CW7)</f>
        <v>40.58</v>
      </c>
      <c r="CX6" s="33">
        <f t="shared" si="11"/>
        <v>38.93</v>
      </c>
      <c r="CY6" s="33">
        <f t="shared" si="11"/>
        <v>37.72</v>
      </c>
      <c r="CZ6" s="33">
        <f t="shared" si="11"/>
        <v>51.49</v>
      </c>
      <c r="DA6" s="33">
        <f t="shared" si="11"/>
        <v>74.13</v>
      </c>
      <c r="DB6" s="33">
        <f t="shared" si="11"/>
        <v>74.16</v>
      </c>
      <c r="DC6" s="33">
        <f t="shared" si="11"/>
        <v>74.209999999999994</v>
      </c>
      <c r="DD6" s="33">
        <f t="shared" si="11"/>
        <v>75.239999999999995</v>
      </c>
      <c r="DE6" s="33">
        <f t="shared" si="11"/>
        <v>74.959999999999994</v>
      </c>
      <c r="DF6" s="32" t="str">
        <f>IF(DF7="","",IF(DF7="-","【-】","【"&amp;SUBSTITUTE(TEXT(DF7,"#,##0.00"),"-","△")&amp;"】"))</f>
        <v>【75.27】</v>
      </c>
      <c r="DG6" s="32" t="e">
        <f>IF(DG7="",NA(),DG7)</f>
        <v>#N/A</v>
      </c>
      <c r="DH6" s="32" t="e">
        <f t="shared" ref="DH6:DP6" si="12">IF(DH7="",NA(),DH7)</f>
        <v>#N/A</v>
      </c>
      <c r="DI6" s="32" t="e">
        <f t="shared" si="12"/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str">
        <f>IF(DQ7="","",IF(DQ7="-","【-】","【"&amp;SUBSTITUTE(TEXT(DQ7,"#,##0.00"),"-","△")&amp;"】"))</f>
        <v/>
      </c>
      <c r="DR6" s="32" t="e">
        <f>IF(DR7="",NA(),DR7)</f>
        <v>#N/A</v>
      </c>
      <c r="DS6" s="32" t="e">
        <f t="shared" ref="DS6:EA6" si="13">IF(DS7="",NA(),DS7)</f>
        <v>#N/A</v>
      </c>
      <c r="DT6" s="32" t="e">
        <f t="shared" si="13"/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str">
        <f>IF(EB7="","",IF(EB7="-","【-】","【"&amp;SUBSTITUTE(TEXT(EB7,"#,##0.00"),"-","△")&amp;"】"))</f>
        <v/>
      </c>
      <c r="EC6" s="32">
        <f>IF(EC7="",NA(),EC7)</f>
        <v>0</v>
      </c>
      <c r="ED6" s="32">
        <f t="shared" ref="ED6:EL6" si="14">IF(ED7="",NA(),ED7)</f>
        <v>0</v>
      </c>
      <c r="EE6" s="32">
        <f t="shared" si="14"/>
        <v>0</v>
      </c>
      <c r="EF6" s="33">
        <f t="shared" si="14"/>
        <v>0.31</v>
      </c>
      <c r="EG6" s="33">
        <f t="shared" si="14"/>
        <v>0.51</v>
      </c>
      <c r="EH6" s="33">
        <f t="shared" si="14"/>
        <v>0.61</v>
      </c>
      <c r="EI6" s="33">
        <f t="shared" si="14"/>
        <v>0.37</v>
      </c>
      <c r="EJ6" s="33">
        <f t="shared" si="14"/>
        <v>0.7</v>
      </c>
      <c r="EK6" s="33">
        <f t="shared" si="14"/>
        <v>0.91</v>
      </c>
      <c r="EL6" s="33">
        <f t="shared" si="14"/>
        <v>1.26</v>
      </c>
      <c r="EM6" s="32" t="str">
        <f>IF(EM7="","",IF(EM7="-","【-】","【"&amp;SUBSTITUTE(TEXT(EM7,"#,##0.00"),"-","△")&amp;"】"))</f>
        <v>【0.71】</v>
      </c>
    </row>
    <row r="7" spans="1:143" s="34" customFormat="1">
      <c r="A7" s="26"/>
      <c r="B7" s="35">
        <v>2015</v>
      </c>
      <c r="C7" s="35">
        <v>192015</v>
      </c>
      <c r="D7" s="35">
        <v>47</v>
      </c>
      <c r="E7" s="35">
        <v>1</v>
      </c>
      <c r="F7" s="35">
        <v>0</v>
      </c>
      <c r="G7" s="35">
        <v>0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 t="s">
        <v>99</v>
      </c>
      <c r="O7" s="36">
        <v>0.23</v>
      </c>
      <c r="P7" s="36">
        <v>1050</v>
      </c>
      <c r="Q7" s="36">
        <v>192559</v>
      </c>
      <c r="R7" s="36">
        <v>212.47</v>
      </c>
      <c r="S7" s="36">
        <v>906.29</v>
      </c>
      <c r="T7" s="36">
        <v>446</v>
      </c>
      <c r="U7" s="36">
        <v>2.21</v>
      </c>
      <c r="V7" s="36">
        <v>201.81</v>
      </c>
      <c r="W7" s="36">
        <v>74.2</v>
      </c>
      <c r="X7" s="36">
        <v>79.349999999999994</v>
      </c>
      <c r="Y7" s="36">
        <v>84.16</v>
      </c>
      <c r="Z7" s="36">
        <v>84.05</v>
      </c>
      <c r="AA7" s="36">
        <v>85.25</v>
      </c>
      <c r="AB7" s="36">
        <v>68.61</v>
      </c>
      <c r="AC7" s="36">
        <v>70.760000000000005</v>
      </c>
      <c r="AD7" s="36">
        <v>71.66</v>
      </c>
      <c r="AE7" s="36">
        <v>73.06</v>
      </c>
      <c r="AF7" s="36">
        <v>72.03</v>
      </c>
      <c r="AG7" s="36">
        <v>75.510000000000005</v>
      </c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>
        <v>3849.52</v>
      </c>
      <c r="BE7" s="36">
        <v>4861.24</v>
      </c>
      <c r="BF7" s="36">
        <v>4741.82</v>
      </c>
      <c r="BG7" s="36">
        <v>4679.3500000000004</v>
      </c>
      <c r="BH7" s="36">
        <v>4659.12</v>
      </c>
      <c r="BI7" s="36">
        <v>1442.51</v>
      </c>
      <c r="BJ7" s="36">
        <v>1496.15</v>
      </c>
      <c r="BK7" s="36">
        <v>1462.56</v>
      </c>
      <c r="BL7" s="36">
        <v>1486.62</v>
      </c>
      <c r="BM7" s="36">
        <v>1510.14</v>
      </c>
      <c r="BN7" s="36">
        <v>1242.9000000000001</v>
      </c>
      <c r="BO7" s="36">
        <v>9.76</v>
      </c>
      <c r="BP7" s="36">
        <v>7.02</v>
      </c>
      <c r="BQ7" s="36">
        <v>5.59</v>
      </c>
      <c r="BR7" s="36">
        <v>5.31</v>
      </c>
      <c r="BS7" s="36">
        <v>5.16</v>
      </c>
      <c r="BT7" s="36">
        <v>33.299999999999997</v>
      </c>
      <c r="BU7" s="36">
        <v>33.01</v>
      </c>
      <c r="BV7" s="36">
        <v>32.39</v>
      </c>
      <c r="BW7" s="36">
        <v>24.39</v>
      </c>
      <c r="BX7" s="36">
        <v>22.67</v>
      </c>
      <c r="BY7" s="36">
        <v>33.35</v>
      </c>
      <c r="BZ7" s="36">
        <v>281.11</v>
      </c>
      <c r="CA7" s="36">
        <v>490.53</v>
      </c>
      <c r="CB7" s="36">
        <v>689.03</v>
      </c>
      <c r="CC7" s="36">
        <v>784.6</v>
      </c>
      <c r="CD7" s="36">
        <v>550.38</v>
      </c>
      <c r="CE7" s="36">
        <v>526.57000000000005</v>
      </c>
      <c r="CF7" s="36">
        <v>523.08000000000004</v>
      </c>
      <c r="CG7" s="36">
        <v>530.83000000000004</v>
      </c>
      <c r="CH7" s="36">
        <v>734.18</v>
      </c>
      <c r="CI7" s="36">
        <v>789.62</v>
      </c>
      <c r="CJ7" s="36">
        <v>524.69000000000005</v>
      </c>
      <c r="CK7" s="36">
        <v>72.53</v>
      </c>
      <c r="CL7" s="36">
        <v>62.28</v>
      </c>
      <c r="CM7" s="36">
        <v>56.92</v>
      </c>
      <c r="CN7" s="36">
        <v>54.81</v>
      </c>
      <c r="CO7" s="36">
        <v>58.06</v>
      </c>
      <c r="CP7" s="36">
        <v>50.66</v>
      </c>
      <c r="CQ7" s="36">
        <v>51.11</v>
      </c>
      <c r="CR7" s="36">
        <v>50.49</v>
      </c>
      <c r="CS7" s="36">
        <v>48.36</v>
      </c>
      <c r="CT7" s="36">
        <v>48.7</v>
      </c>
      <c r="CU7" s="36">
        <v>57.58</v>
      </c>
      <c r="CV7" s="36">
        <v>44.02</v>
      </c>
      <c r="CW7" s="36">
        <v>40.58</v>
      </c>
      <c r="CX7" s="36">
        <v>38.93</v>
      </c>
      <c r="CY7" s="36">
        <v>37.72</v>
      </c>
      <c r="CZ7" s="36">
        <v>51.49</v>
      </c>
      <c r="DA7" s="36">
        <v>74.13</v>
      </c>
      <c r="DB7" s="36">
        <v>74.16</v>
      </c>
      <c r="DC7" s="36">
        <v>74.209999999999994</v>
      </c>
      <c r="DD7" s="36">
        <v>75.239999999999995</v>
      </c>
      <c r="DE7" s="36">
        <v>74.959999999999994</v>
      </c>
      <c r="DF7" s="36">
        <v>75.27</v>
      </c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>
        <v>0</v>
      </c>
      <c r="ED7" s="36">
        <v>0</v>
      </c>
      <c r="EE7" s="36">
        <v>0</v>
      </c>
      <c r="EF7" s="36">
        <v>0.31</v>
      </c>
      <c r="EG7" s="36">
        <v>0.51</v>
      </c>
      <c r="EH7" s="36">
        <v>0.61</v>
      </c>
      <c r="EI7" s="36">
        <v>0.37</v>
      </c>
      <c r="EJ7" s="36">
        <v>0.7</v>
      </c>
      <c r="EK7" s="36">
        <v>0.91</v>
      </c>
      <c r="EL7" s="36">
        <v>1.26</v>
      </c>
      <c r="EM7" s="36">
        <v>0.71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</row>
    <row r="9" spans="1:143">
      <c r="A9" s="38"/>
      <c r="B9" s="38" t="s">
        <v>100</v>
      </c>
      <c r="C9" s="38" t="s">
        <v>101</v>
      </c>
      <c r="D9" s="38" t="s">
        <v>102</v>
      </c>
      <c r="E9" s="38" t="s">
        <v>103</v>
      </c>
      <c r="F9" s="38" t="s">
        <v>104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8" t="s">
        <v>43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 </cp:lastModifiedBy>
  <cp:lastPrinted>2017-02-20T05:59:31Z</cp:lastPrinted>
  <dcterms:created xsi:type="dcterms:W3CDTF">2016-12-02T02:17:46Z</dcterms:created>
  <dcterms:modified xsi:type="dcterms:W3CDTF">2017-02-21T02:23:50Z</dcterms:modified>
</cp:coreProperties>
</file>