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<sst xmlns="http://schemas.openxmlformats.org/spreadsheetml/2006/main" count="89" uniqueCount="88">
  <si>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>総数</t>
  </si>
  <si>
    <t>精神</t>
  </si>
  <si>
    <t>結核</t>
  </si>
  <si>
    <t>感染症</t>
  </si>
  <si>
    <t>療　養</t>
  </si>
  <si>
    <t>一　般</t>
  </si>
  <si>
    <t>中巨摩郡</t>
  </si>
  <si>
    <t>竜王町</t>
  </si>
  <si>
    <t>市部計</t>
  </si>
  <si>
    <t>敷島町</t>
  </si>
  <si>
    <t>郡部計</t>
  </si>
  <si>
    <t>玉穂町</t>
  </si>
  <si>
    <t>昭和町</t>
  </si>
  <si>
    <t>甲府市</t>
  </si>
  <si>
    <t>田富町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</si>
  <si>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</si>
  <si>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</si>
  <si>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</si>
  <si>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</si>
  <si>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</si>
  <si>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</si>
  <si>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</si>
  <si>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北巨摩郡</t>
  </si>
  <si>
    <t>春日居町</t>
  </si>
  <si>
    <t>双葉町</t>
  </si>
  <si>
    <t>牧丘町</t>
  </si>
  <si>
    <t>明野村</t>
  </si>
  <si>
    <t>三富村</t>
  </si>
  <si>
    <t>須玉町</t>
  </si>
  <si>
    <t>勝沼町</t>
  </si>
  <si>
    <t>高根町</t>
  </si>
  <si>
    <t>大和村</t>
  </si>
  <si>
    <t>長坂町</t>
  </si>
  <si>
    <t>大泉村</t>
  </si>
  <si>
    <t>東八代郡</t>
  </si>
  <si>
    <t>小淵沢町</t>
  </si>
  <si>
    <t>石和町</t>
  </si>
  <si>
    <t>白州町</t>
  </si>
  <si>
    <t>御坂町</t>
  </si>
  <si>
    <t>武川村</t>
  </si>
  <si>
    <t>一宮町</t>
  </si>
  <si>
    <t>八代町</t>
  </si>
  <si>
    <t>南都留郡</t>
  </si>
  <si>
    <t>境川村</t>
  </si>
  <si>
    <t>秋山村</t>
  </si>
  <si>
    <t>中道町</t>
  </si>
  <si>
    <t>道志村</t>
  </si>
  <si>
    <t>芦川村</t>
  </si>
  <si>
    <t>西桂町</t>
  </si>
  <si>
    <t>豊富村</t>
  </si>
  <si>
    <t>忍野村</t>
  </si>
  <si>
    <t>山中湖村</t>
  </si>
  <si>
    <t>西八代郡</t>
  </si>
  <si>
    <t>河口湖町</t>
  </si>
  <si>
    <t>上九一色村</t>
  </si>
  <si>
    <t>勝山村</t>
  </si>
  <si>
    <t>三珠町</t>
  </si>
  <si>
    <t>足和田村</t>
  </si>
  <si>
    <t>市川大門町</t>
  </si>
  <si>
    <t>鳴沢村</t>
  </si>
  <si>
    <t>六郷町</t>
  </si>
  <si>
    <t>下部町</t>
  </si>
  <si>
    <t>北都留郡</t>
  </si>
  <si>
    <t>上野原町</t>
  </si>
  <si>
    <t>南巨摩郡</t>
  </si>
  <si>
    <t>小菅村</t>
  </si>
  <si>
    <t>増穂町</t>
  </si>
  <si>
    <t>丹波山村</t>
  </si>
  <si>
    <t>鰍沢町</t>
  </si>
  <si>
    <t>中富町</t>
  </si>
  <si>
    <t>甲府保健所</t>
  </si>
  <si>
    <t>早川町</t>
  </si>
  <si>
    <t>日下部保健所</t>
  </si>
  <si>
    <t>身延町</t>
  </si>
  <si>
    <t>石和保健所</t>
  </si>
  <si>
    <t>南部町</t>
  </si>
  <si>
    <t>身延保健所</t>
  </si>
  <si>
    <t>小笠原保健所</t>
  </si>
  <si>
    <t>韮崎保健所</t>
  </si>
  <si>
    <t>吉田保健所</t>
  </si>
  <si>
    <t>大月保健所</t>
  </si>
  <si>
    <t>資料：医療施設調査</t>
  </si>
  <si>
    <t>歯    科
診療所</t>
  </si>
  <si>
    <t>一    般
診療所</t>
  </si>
  <si>
    <t>南アルプス市</t>
  </si>
  <si>
    <t>病  院</t>
  </si>
  <si>
    <t>－　市町村、保健所別　－　（平成１5年１０月１日現在）</t>
  </si>
  <si>
    <t>第５７表　　病床数、施設の種類別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</si>
</sst>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33">
    <xf numFmtId="0" fontId="0" fillId="0" borderId="0" xfId="0" applyAlignment="1">
      <alignment vertical="center"/>
    </xf>
    <xf numFmtId="41" fontId="1" fillId="0" borderId="0" xfId="20" applyNumberFormat="1" applyFont="1" applyAlignment="1">
      <alignment horizontal="left" vertical="center"/>
      <protection/>
    </xf>
    <xf numFmtId="41" fontId="2" fillId="0" borderId="0" xfId="20" applyNumberFormat="1">
      <alignment vertical="center" wrapText="1"/>
      <protection/>
    </xf>
    <xf numFmtId="41" fontId="2" fillId="0" borderId="0" xfId="20" applyNumberFormat="1" applyBorder="1" applyAlignment="1">
      <alignment horizontal="distributed" vertical="center" wrapText="1"/>
      <protection/>
    </xf>
    <xf numFmtId="41" fontId="2" fillId="0" borderId="1" xfId="20" applyNumberFormat="1" applyBorder="1" applyAlignment="1">
      <alignment horizontal="distributed" vertical="center" wrapText="1"/>
      <protection/>
    </xf>
    <xf numFmtId="41" fontId="2" fillId="0" borderId="2" xfId="20" applyNumberFormat="1" applyBorder="1" applyAlignment="1">
      <alignment horizontal="centerContinuous" vertical="center" wrapText="1"/>
      <protection/>
    </xf>
    <xf numFmtId="41" fontId="2" fillId="0" borderId="0" xfId="20" applyNumberFormat="1" applyBorder="1">
      <alignment vertical="center" wrapText="1"/>
      <protection/>
    </xf>
    <xf numFmtId="41" fontId="2" fillId="0" borderId="3" xfId="20" applyNumberFormat="1" applyBorder="1" applyAlignment="1">
      <alignment horizontal="distributed" vertical="center" wrapText="1"/>
      <protection/>
    </xf>
    <xf numFmtId="41" fontId="2" fillId="0" borderId="4" xfId="20" applyNumberFormat="1" applyBorder="1" applyAlignment="1">
      <alignment horizontal="center" vertical="center" wrapText="1"/>
      <protection/>
    </xf>
    <xf numFmtId="41" fontId="2" fillId="0" borderId="2" xfId="20" applyNumberFormat="1" applyBorder="1" applyAlignment="1">
      <alignment horizontal="center" vertical="center" wrapText="1"/>
      <protection/>
    </xf>
    <xf numFmtId="41" fontId="2" fillId="0" borderId="2" xfId="20" applyNumberFormat="1" applyFont="1" applyBorder="1" applyAlignment="1">
      <alignment horizontal="center" vertical="center" wrapText="1"/>
      <protection/>
    </xf>
    <xf numFmtId="41" fontId="2" fillId="0" borderId="0" xfId="20" applyNumberFormat="1" applyBorder="1" applyAlignment="1" quotePrefix="1">
      <alignment horizontal="right" vertical="center" wrapText="1"/>
      <protection/>
    </xf>
    <xf numFmtId="41" fontId="2" fillId="0" borderId="0" xfId="20" applyNumberFormat="1" applyAlignment="1">
      <alignment horizontal="distributed" vertical="center" wrapText="1"/>
      <protection/>
    </xf>
    <xf numFmtId="41" fontId="2" fillId="0" borderId="5" xfId="20" applyNumberFormat="1" applyBorder="1" applyAlignment="1">
      <alignment horizontal="distributed" vertical="center" wrapText="1"/>
      <protection/>
    </xf>
    <xf numFmtId="41" fontId="2" fillId="0" borderId="5" xfId="20" applyNumberFormat="1" applyBorder="1" applyAlignment="1">
      <alignment vertical="center"/>
      <protection/>
    </xf>
    <xf numFmtId="41" fontId="2" fillId="0" borderId="5" xfId="20" applyNumberFormat="1" applyFont="1" applyBorder="1" applyAlignment="1" quotePrefix="1">
      <alignment vertical="center"/>
      <protection/>
    </xf>
    <xf numFmtId="41" fontId="2" fillId="0" borderId="6" xfId="20" applyNumberFormat="1" applyBorder="1" applyAlignment="1">
      <alignment vertical="center"/>
      <protection/>
    </xf>
    <xf numFmtId="41" fontId="2" fillId="0" borderId="0" xfId="20" applyNumberFormat="1" applyAlignment="1">
      <alignment vertical="center"/>
      <protection/>
    </xf>
    <xf numFmtId="41" fontId="2" fillId="0" borderId="0" xfId="20" applyNumberFormat="1" applyBorder="1" applyAlignment="1">
      <alignment vertical="center"/>
      <protection/>
    </xf>
    <xf numFmtId="41" fontId="2" fillId="0" borderId="7" xfId="20" applyNumberFormat="1" applyBorder="1" applyAlignment="1">
      <alignment horizontal="distributed" vertical="center" wrapText="1"/>
      <protection/>
    </xf>
    <xf numFmtId="41" fontId="2" fillId="0" borderId="0" xfId="20" applyNumberFormat="1" applyBorder="1" applyAlignment="1">
      <alignment horizontal="distributed" vertical="center"/>
      <protection/>
    </xf>
    <xf numFmtId="41" fontId="2" fillId="0" borderId="8" xfId="20" applyNumberFormat="1" applyBorder="1" applyAlignment="1">
      <alignment horizontal="right" vertical="center" wrapText="1"/>
      <protection/>
    </xf>
    <xf numFmtId="41" fontId="2" fillId="0" borderId="7" xfId="20" applyNumberFormat="1" applyBorder="1" applyAlignment="1">
      <alignment horizontal="right" vertical="center" wrapText="1"/>
      <protection/>
    </xf>
    <xf numFmtId="41" fontId="2" fillId="0" borderId="9" xfId="20" applyNumberFormat="1" applyBorder="1" applyAlignment="1">
      <alignment horizontal="right" vertical="center" wrapText="1"/>
      <protection/>
    </xf>
    <xf numFmtId="41" fontId="2" fillId="0" borderId="0" xfId="20" applyNumberFormat="1" applyBorder="1" applyAlignment="1">
      <alignment horizontal="right" vertical="center" wrapText="1"/>
      <protection/>
    </xf>
    <xf numFmtId="41" fontId="2" fillId="0" borderId="10" xfId="20" applyNumberFormat="1" applyBorder="1" applyAlignment="1">
      <alignment horizontal="right" vertical="center" wrapText="1"/>
      <protection/>
    </xf>
    <xf numFmtId="41" fontId="2" fillId="0" borderId="5" xfId="20" applyNumberFormat="1" applyBorder="1" applyAlignment="1">
      <alignment horizontal="right" vertical="center" wrapText="1"/>
      <protection/>
    </xf>
    <xf numFmtId="41" fontId="2" fillId="0" borderId="0" xfId="20" applyNumberFormat="1" applyFont="1" applyBorder="1" applyAlignment="1">
      <alignment vertical="center"/>
      <protection/>
    </xf>
    <xf numFmtId="41" fontId="2" fillId="0" borderId="4" xfId="20" applyNumberFormat="1" applyFont="1" applyBorder="1" applyAlignment="1">
      <alignment horizontal="centerContinuous" vertical="center" wrapText="1"/>
      <protection/>
    </xf>
    <xf numFmtId="41" fontId="2" fillId="0" borderId="11" xfId="20" applyNumberFormat="1" applyFont="1" applyBorder="1" applyAlignment="1">
      <alignment horizontal="center" vertical="center" wrapText="1"/>
      <protection/>
    </xf>
    <xf numFmtId="41" fontId="2" fillId="0" borderId="12" xfId="20" applyNumberFormat="1" applyBorder="1" applyAlignment="1">
      <alignment vertical="center" wrapText="1"/>
      <protection/>
    </xf>
    <xf numFmtId="41" fontId="2" fillId="0" borderId="8" xfId="20" applyNumberFormat="1" applyFont="1" applyBorder="1" applyAlignment="1">
      <alignment horizontal="center" vertical="center" wrapText="1"/>
      <protection/>
    </xf>
    <xf numFmtId="41" fontId="2" fillId="0" borderId="10" xfId="20" applyNumberForma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9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.4921875" style="12" customWidth="1"/>
    <col min="2" max="2" width="10.75390625" style="12" customWidth="1"/>
    <col min="3" max="10" width="9.25390625" style="2" customWidth="1"/>
    <col min="11" max="16384" width="9.00390625" style="2" customWidth="1"/>
  </cols>
  <sheetData>
    <row r="1" spans="1:10" ht="14.25">
      <c r="A1" s="1" t="s">
        <v>87</v>
      </c>
      <c r="B1" s="1"/>
      <c r="F1" s="15" t="s">
        <v>86</v>
      </c>
      <c r="H1" s="14"/>
      <c r="I1" s="14"/>
      <c r="J1" s="14"/>
    </row>
    <row r="2" spans="1:10" ht="15.75" customHeight="1">
      <c r="A2" s="19"/>
      <c r="B2" s="4"/>
      <c r="C2" s="28" t="s">
        <v>85</v>
      </c>
      <c r="D2" s="5"/>
      <c r="E2" s="5"/>
      <c r="F2" s="5"/>
      <c r="G2" s="5"/>
      <c r="H2" s="5"/>
      <c r="I2" s="29" t="s">
        <v>83</v>
      </c>
      <c r="J2" s="31" t="s">
        <v>82</v>
      </c>
    </row>
    <row r="3" spans="1:10" ht="15.75" customHeight="1">
      <c r="A3" s="13"/>
      <c r="B3" s="7"/>
      <c r="C3" s="8" t="s">
        <v>0</v>
      </c>
      <c r="D3" s="9" t="s">
        <v>1</v>
      </c>
      <c r="E3" s="9" t="s">
        <v>2</v>
      </c>
      <c r="F3" s="10" t="s">
        <v>3</v>
      </c>
      <c r="G3" s="10" t="s">
        <v>4</v>
      </c>
      <c r="H3" s="10" t="s">
        <v>5</v>
      </c>
      <c r="I3" s="30"/>
      <c r="J3" s="32"/>
    </row>
    <row r="4" spans="1:10" ht="13.5" customHeight="1">
      <c r="A4" s="18" t="s">
        <v>0</v>
      </c>
      <c r="B4" s="16"/>
      <c r="C4" s="21">
        <f aca="true" t="shared" si="0" ref="C4:J4">SUM(C6:C7)</f>
        <v>11791</v>
      </c>
      <c r="D4" s="22">
        <f t="shared" si="0"/>
        <v>2607</v>
      </c>
      <c r="E4" s="22">
        <f t="shared" si="0"/>
        <v>110</v>
      </c>
      <c r="F4" s="22">
        <f t="shared" si="0"/>
        <v>22</v>
      </c>
      <c r="G4" s="22">
        <f t="shared" si="0"/>
        <v>2297</v>
      </c>
      <c r="H4" s="22">
        <f t="shared" si="0"/>
        <v>6755</v>
      </c>
      <c r="I4" s="22">
        <f t="shared" si="0"/>
        <v>1165</v>
      </c>
      <c r="J4" s="22">
        <f t="shared" si="0"/>
        <v>0</v>
      </c>
    </row>
    <row r="5" spans="1:10" ht="13.5" customHeight="1">
      <c r="A5" s="18"/>
      <c r="B5" s="16"/>
      <c r="C5" s="23"/>
      <c r="D5" s="24"/>
      <c r="E5" s="24"/>
      <c r="F5" s="24"/>
      <c r="G5" s="24"/>
      <c r="H5" s="24"/>
      <c r="I5" s="24"/>
      <c r="J5" s="11"/>
    </row>
    <row r="6" spans="1:10" ht="13.5" customHeight="1">
      <c r="A6" s="18" t="s">
        <v>8</v>
      </c>
      <c r="B6" s="16"/>
      <c r="C6" s="23">
        <f>SUM(C9:C16)</f>
        <v>7837</v>
      </c>
      <c r="D6" s="24">
        <f aca="true" t="shared" si="1" ref="D6:J6">SUM(D9:D16)</f>
        <v>2307</v>
      </c>
      <c r="E6" s="24">
        <f t="shared" si="1"/>
        <v>104</v>
      </c>
      <c r="F6" s="24">
        <f t="shared" si="1"/>
        <v>14</v>
      </c>
      <c r="G6" s="24">
        <f t="shared" si="1"/>
        <v>1187</v>
      </c>
      <c r="H6" s="24">
        <f t="shared" si="1"/>
        <v>4225</v>
      </c>
      <c r="I6" s="24">
        <f t="shared" si="1"/>
        <v>767</v>
      </c>
      <c r="J6" s="24">
        <f t="shared" si="1"/>
        <v>0</v>
      </c>
    </row>
    <row r="7" spans="1:10" ht="13.5" customHeight="1">
      <c r="A7" s="18" t="s">
        <v>10</v>
      </c>
      <c r="B7" s="16"/>
      <c r="C7" s="23">
        <f aca="true" t="shared" si="2" ref="C7:J7">SUM(C18:C48,C50:C82)/2</f>
        <v>3954</v>
      </c>
      <c r="D7" s="24">
        <f t="shared" si="2"/>
        <v>300</v>
      </c>
      <c r="E7" s="24">
        <f t="shared" si="2"/>
        <v>6</v>
      </c>
      <c r="F7" s="24">
        <f t="shared" si="2"/>
        <v>8</v>
      </c>
      <c r="G7" s="24">
        <f t="shared" si="2"/>
        <v>1110</v>
      </c>
      <c r="H7" s="24">
        <f t="shared" si="2"/>
        <v>2530</v>
      </c>
      <c r="I7" s="24">
        <f t="shared" si="2"/>
        <v>398</v>
      </c>
      <c r="J7" s="24">
        <f t="shared" si="2"/>
        <v>0</v>
      </c>
    </row>
    <row r="8" spans="1:10" ht="13.5" customHeight="1">
      <c r="A8" s="18"/>
      <c r="B8" s="16"/>
      <c r="C8" s="23"/>
      <c r="D8" s="24"/>
      <c r="E8" s="24"/>
      <c r="F8" s="24"/>
      <c r="G8" s="24"/>
      <c r="H8" s="24"/>
      <c r="I8" s="24"/>
      <c r="J8" s="11"/>
    </row>
    <row r="9" spans="1:10" ht="13.5" customHeight="1">
      <c r="A9" s="18" t="s">
        <v>13</v>
      </c>
      <c r="B9" s="16"/>
      <c r="C9" s="23">
        <f aca="true" t="shared" si="3" ref="C9:C16">SUM(D9:H9)</f>
        <v>3938</v>
      </c>
      <c r="D9" s="24">
        <v>809</v>
      </c>
      <c r="E9" s="24">
        <v>86</v>
      </c>
      <c r="F9" s="24">
        <v>6</v>
      </c>
      <c r="G9" s="24">
        <v>710</v>
      </c>
      <c r="H9" s="24">
        <v>2327</v>
      </c>
      <c r="I9" s="24">
        <v>421</v>
      </c>
      <c r="J9" s="11">
        <v>0</v>
      </c>
    </row>
    <row r="10" spans="1:10" ht="13.5" customHeight="1">
      <c r="A10" s="18" t="s">
        <v>15</v>
      </c>
      <c r="B10" s="16"/>
      <c r="C10" s="23">
        <f t="shared" si="3"/>
        <v>304</v>
      </c>
      <c r="D10" s="11">
        <v>0</v>
      </c>
      <c r="E10" s="11">
        <v>0</v>
      </c>
      <c r="F10" s="24">
        <v>4</v>
      </c>
      <c r="G10" s="24">
        <v>50</v>
      </c>
      <c r="H10" s="24">
        <v>250</v>
      </c>
      <c r="I10" s="24">
        <v>89</v>
      </c>
      <c r="J10" s="11">
        <v>0</v>
      </c>
    </row>
    <row r="11" spans="1:10" ht="13.5" customHeight="1">
      <c r="A11" s="18" t="s">
        <v>16</v>
      </c>
      <c r="B11" s="16"/>
      <c r="C11" s="23">
        <f t="shared" si="3"/>
        <v>180</v>
      </c>
      <c r="D11" s="11">
        <v>0</v>
      </c>
      <c r="E11" s="11">
        <v>0</v>
      </c>
      <c r="F11" s="11">
        <v>0</v>
      </c>
      <c r="G11" s="11">
        <v>60</v>
      </c>
      <c r="H11" s="11">
        <v>120</v>
      </c>
      <c r="I11" s="24">
        <v>29</v>
      </c>
      <c r="J11" s="11">
        <v>0</v>
      </c>
    </row>
    <row r="12" spans="1:10" ht="13.5" customHeight="1">
      <c r="A12" s="18" t="s">
        <v>17</v>
      </c>
      <c r="B12" s="16"/>
      <c r="C12" s="23">
        <f t="shared" si="3"/>
        <v>490</v>
      </c>
      <c r="D12" s="24">
        <v>276</v>
      </c>
      <c r="E12" s="11">
        <v>0</v>
      </c>
      <c r="F12" s="11">
        <v>0</v>
      </c>
      <c r="G12" s="11">
        <v>49</v>
      </c>
      <c r="H12" s="11">
        <v>165</v>
      </c>
      <c r="I12" s="24">
        <v>19</v>
      </c>
      <c r="J12" s="11">
        <v>0</v>
      </c>
    </row>
    <row r="13" spans="1:10" ht="13.5" customHeight="1">
      <c r="A13" s="18" t="s">
        <v>18</v>
      </c>
      <c r="B13" s="16"/>
      <c r="C13" s="23">
        <f t="shared" si="3"/>
        <v>1092</v>
      </c>
      <c r="D13" s="24">
        <v>541</v>
      </c>
      <c r="E13" s="24">
        <v>18</v>
      </c>
      <c r="F13" s="11">
        <v>4</v>
      </c>
      <c r="G13" s="11">
        <v>30</v>
      </c>
      <c r="H13" s="11">
        <v>499</v>
      </c>
      <c r="I13" s="24">
        <v>16</v>
      </c>
      <c r="J13" s="11">
        <v>0</v>
      </c>
    </row>
    <row r="14" spans="1:10" ht="13.5" customHeight="1">
      <c r="A14" s="18" t="s">
        <v>19</v>
      </c>
      <c r="B14" s="16"/>
      <c r="C14" s="23">
        <f t="shared" si="3"/>
        <v>239</v>
      </c>
      <c r="D14" s="11">
        <v>0</v>
      </c>
      <c r="E14" s="11">
        <v>0</v>
      </c>
      <c r="F14" s="24">
        <v>0</v>
      </c>
      <c r="G14" s="11">
        <v>40</v>
      </c>
      <c r="H14" s="11">
        <v>199</v>
      </c>
      <c r="I14" s="24">
        <v>45</v>
      </c>
      <c r="J14" s="11">
        <v>0</v>
      </c>
    </row>
    <row r="15" spans="1:10" ht="13.5" customHeight="1">
      <c r="A15" s="18" t="s">
        <v>20</v>
      </c>
      <c r="B15" s="16"/>
      <c r="C15" s="23">
        <f t="shared" si="3"/>
        <v>883</v>
      </c>
      <c r="D15" s="24">
        <v>410</v>
      </c>
      <c r="E15" s="11">
        <v>0</v>
      </c>
      <c r="F15" s="11">
        <v>0</v>
      </c>
      <c r="G15" s="11">
        <v>108</v>
      </c>
      <c r="H15" s="11">
        <v>365</v>
      </c>
      <c r="I15" s="24">
        <v>60</v>
      </c>
      <c r="J15" s="11">
        <v>0</v>
      </c>
    </row>
    <row r="16" spans="1:10" ht="13.5" customHeight="1">
      <c r="A16" s="27" t="s">
        <v>84</v>
      </c>
      <c r="B16" s="16"/>
      <c r="C16" s="23">
        <f t="shared" si="3"/>
        <v>711</v>
      </c>
      <c r="D16" s="24">
        <v>271</v>
      </c>
      <c r="E16" s="11">
        <v>0</v>
      </c>
      <c r="F16" s="11">
        <v>0</v>
      </c>
      <c r="G16" s="11">
        <v>140</v>
      </c>
      <c r="H16" s="11">
        <v>300</v>
      </c>
      <c r="I16" s="24">
        <v>88</v>
      </c>
      <c r="J16" s="11">
        <v>0</v>
      </c>
    </row>
    <row r="17" spans="1:10" ht="13.5" customHeight="1">
      <c r="A17" s="18"/>
      <c r="B17" s="16"/>
      <c r="C17" s="23"/>
      <c r="D17" s="24"/>
      <c r="E17" s="24"/>
      <c r="F17" s="24"/>
      <c r="G17" s="24"/>
      <c r="H17" s="24"/>
      <c r="I17" s="24"/>
      <c r="J17" s="11"/>
    </row>
    <row r="18" spans="1:10" ht="13.5" customHeight="1">
      <c r="A18" s="18" t="s">
        <v>21</v>
      </c>
      <c r="B18" s="16"/>
      <c r="C18" s="23">
        <f aca="true" t="shared" si="4" ref="C18:J18">SUM(C19:C23)</f>
        <v>621</v>
      </c>
      <c r="D18" s="11">
        <f t="shared" si="4"/>
        <v>0</v>
      </c>
      <c r="E18" s="11">
        <f t="shared" si="4"/>
        <v>0</v>
      </c>
      <c r="F18" s="11">
        <f t="shared" si="4"/>
        <v>0</v>
      </c>
      <c r="G18" s="11">
        <f t="shared" si="4"/>
        <v>367</v>
      </c>
      <c r="H18" s="11">
        <f t="shared" si="4"/>
        <v>254</v>
      </c>
      <c r="I18" s="24">
        <f t="shared" si="4"/>
        <v>8</v>
      </c>
      <c r="J18" s="11">
        <f t="shared" si="4"/>
        <v>0</v>
      </c>
    </row>
    <row r="19" spans="1:10" ht="13.5" customHeight="1">
      <c r="A19" s="2"/>
      <c r="B19" s="18" t="s">
        <v>23</v>
      </c>
      <c r="C19" s="23">
        <f>SUM(D19:H19)</f>
        <v>540</v>
      </c>
      <c r="D19" s="11">
        <v>0</v>
      </c>
      <c r="E19" s="11">
        <v>0</v>
      </c>
      <c r="F19" s="11">
        <v>0</v>
      </c>
      <c r="G19" s="11">
        <v>367</v>
      </c>
      <c r="H19" s="11">
        <v>173</v>
      </c>
      <c r="I19" s="24">
        <v>8</v>
      </c>
      <c r="J19" s="11">
        <v>0</v>
      </c>
    </row>
    <row r="20" spans="1:10" ht="13.5" customHeight="1">
      <c r="A20" s="2"/>
      <c r="B20" s="18" t="s">
        <v>25</v>
      </c>
      <c r="C20" s="23">
        <f>SUM(D20:H20)</f>
        <v>30</v>
      </c>
      <c r="D20" s="11">
        <v>0</v>
      </c>
      <c r="E20" s="11">
        <v>0</v>
      </c>
      <c r="F20" s="11">
        <v>0</v>
      </c>
      <c r="G20" s="11">
        <v>0</v>
      </c>
      <c r="H20" s="11">
        <v>30</v>
      </c>
      <c r="I20" s="11">
        <v>0</v>
      </c>
      <c r="J20" s="11">
        <v>0</v>
      </c>
    </row>
    <row r="21" spans="1:10" ht="13.5" customHeight="1">
      <c r="A21" s="2"/>
      <c r="B21" s="18" t="s">
        <v>27</v>
      </c>
      <c r="C21" s="23">
        <f>SUM(D21:H21)</f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</row>
    <row r="22" spans="1:10" ht="13.5" customHeight="1">
      <c r="A22" s="2"/>
      <c r="B22" s="18" t="s">
        <v>29</v>
      </c>
      <c r="C22" s="23">
        <f>SUM(D22:H22)</f>
        <v>51</v>
      </c>
      <c r="D22" s="11">
        <v>0</v>
      </c>
      <c r="E22" s="11">
        <v>0</v>
      </c>
      <c r="F22" s="11">
        <v>0</v>
      </c>
      <c r="G22" s="11">
        <v>0</v>
      </c>
      <c r="H22" s="11">
        <v>51</v>
      </c>
      <c r="I22" s="24">
        <v>0</v>
      </c>
      <c r="J22" s="11">
        <v>0</v>
      </c>
    </row>
    <row r="23" spans="1:10" ht="13.5" customHeight="1">
      <c r="A23" s="2"/>
      <c r="B23" s="18" t="s">
        <v>31</v>
      </c>
      <c r="C23" s="23">
        <f>SUM(D23:H23)</f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ht="13.5" customHeight="1">
      <c r="A24" s="18"/>
      <c r="B24" s="16"/>
      <c r="C24" s="23"/>
      <c r="D24" s="24"/>
      <c r="E24" s="24"/>
      <c r="F24" s="24"/>
      <c r="G24" s="24"/>
      <c r="H24" s="24"/>
      <c r="I24" s="24"/>
      <c r="J24" s="11"/>
    </row>
    <row r="25" spans="1:10" ht="13.5" customHeight="1">
      <c r="A25" s="18" t="s">
        <v>34</v>
      </c>
      <c r="B25" s="16"/>
      <c r="C25" s="23">
        <f aca="true" t="shared" si="5" ref="C25:J25">SUM(C26:C33)</f>
        <v>778</v>
      </c>
      <c r="D25" s="11">
        <f t="shared" si="5"/>
        <v>0</v>
      </c>
      <c r="E25" s="11">
        <f t="shared" si="5"/>
        <v>0</v>
      </c>
      <c r="F25" s="11">
        <f t="shared" si="5"/>
        <v>0</v>
      </c>
      <c r="G25" s="11">
        <f t="shared" si="5"/>
        <v>250</v>
      </c>
      <c r="H25" s="11">
        <f t="shared" si="5"/>
        <v>528</v>
      </c>
      <c r="I25" s="24">
        <f t="shared" si="5"/>
        <v>63</v>
      </c>
      <c r="J25" s="11">
        <f t="shared" si="5"/>
        <v>0</v>
      </c>
    </row>
    <row r="26" spans="1:10" ht="13.5" customHeight="1">
      <c r="A26" s="2"/>
      <c r="B26" s="18" t="s">
        <v>36</v>
      </c>
      <c r="C26" s="23">
        <f aca="true" t="shared" si="6" ref="C26:C33">SUM(D26:H26)</f>
        <v>655</v>
      </c>
      <c r="D26" s="11">
        <v>0</v>
      </c>
      <c r="E26" s="11">
        <v>0</v>
      </c>
      <c r="F26" s="11">
        <v>0</v>
      </c>
      <c r="G26" s="11">
        <v>204</v>
      </c>
      <c r="H26" s="11">
        <v>451</v>
      </c>
      <c r="I26" s="24">
        <v>43</v>
      </c>
      <c r="J26" s="11">
        <v>0</v>
      </c>
    </row>
    <row r="27" spans="1:10" ht="13.5" customHeight="1">
      <c r="A27" s="2"/>
      <c r="B27" s="18" t="s">
        <v>38</v>
      </c>
      <c r="C27" s="23">
        <f t="shared" si="6"/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24">
        <v>18</v>
      </c>
      <c r="J27" s="11">
        <v>0</v>
      </c>
    </row>
    <row r="28" spans="1:10" ht="13.5" customHeight="1">
      <c r="A28" s="2"/>
      <c r="B28" s="18" t="s">
        <v>40</v>
      </c>
      <c r="C28" s="23">
        <f t="shared" si="6"/>
        <v>123</v>
      </c>
      <c r="D28" s="11">
        <v>0</v>
      </c>
      <c r="E28" s="11">
        <v>0</v>
      </c>
      <c r="F28" s="11">
        <v>0</v>
      </c>
      <c r="G28" s="11">
        <v>46</v>
      </c>
      <c r="H28" s="11">
        <v>77</v>
      </c>
      <c r="I28" s="11">
        <v>0</v>
      </c>
      <c r="J28" s="11">
        <v>0</v>
      </c>
    </row>
    <row r="29" spans="1:10" ht="13.5" customHeight="1">
      <c r="A29" s="2"/>
      <c r="B29" s="18" t="s">
        <v>41</v>
      </c>
      <c r="C29" s="23">
        <f t="shared" si="6"/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24">
        <v>0</v>
      </c>
      <c r="J29" s="11">
        <v>0</v>
      </c>
    </row>
    <row r="30" spans="1:10" ht="13.5" customHeight="1">
      <c r="A30" s="2"/>
      <c r="B30" s="18" t="s">
        <v>43</v>
      </c>
      <c r="C30" s="23">
        <f t="shared" si="6"/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24">
        <v>2</v>
      </c>
      <c r="J30" s="11">
        <v>0</v>
      </c>
    </row>
    <row r="31" spans="1:10" ht="13.5" customHeight="1">
      <c r="A31" s="2"/>
      <c r="B31" s="18" t="s">
        <v>45</v>
      </c>
      <c r="C31" s="23">
        <f t="shared" si="6"/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3.5" customHeight="1">
      <c r="A32" s="2"/>
      <c r="B32" s="18" t="s">
        <v>47</v>
      </c>
      <c r="C32" s="23">
        <f t="shared" si="6"/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</row>
    <row r="33" spans="1:10" ht="13.5" customHeight="1">
      <c r="A33" s="2"/>
      <c r="B33" s="18" t="s">
        <v>49</v>
      </c>
      <c r="C33" s="23">
        <f t="shared" si="6"/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</row>
    <row r="34" spans="1:10" ht="13.5" customHeight="1">
      <c r="A34" s="18"/>
      <c r="B34" s="16"/>
      <c r="C34" s="23"/>
      <c r="D34" s="24"/>
      <c r="E34" s="24"/>
      <c r="F34" s="24"/>
      <c r="G34" s="24"/>
      <c r="H34" s="24"/>
      <c r="I34" s="24"/>
      <c r="J34" s="11"/>
    </row>
    <row r="35" spans="1:10" ht="13.5" customHeight="1">
      <c r="A35" s="18" t="s">
        <v>52</v>
      </c>
      <c r="B35" s="16"/>
      <c r="C35" s="23">
        <f aca="true" t="shared" si="7" ref="C35:J35">SUM(C36:C40)</f>
        <v>194</v>
      </c>
      <c r="D35" s="11">
        <f t="shared" si="7"/>
        <v>0</v>
      </c>
      <c r="E35" s="11">
        <f t="shared" si="7"/>
        <v>0</v>
      </c>
      <c r="F35" s="11">
        <f t="shared" si="7"/>
        <v>0</v>
      </c>
      <c r="G35" s="11">
        <f t="shared" si="7"/>
        <v>94</v>
      </c>
      <c r="H35" s="11">
        <f t="shared" si="7"/>
        <v>100</v>
      </c>
      <c r="I35" s="24">
        <f t="shared" si="7"/>
        <v>6</v>
      </c>
      <c r="J35" s="11">
        <f t="shared" si="7"/>
        <v>0</v>
      </c>
    </row>
    <row r="36" spans="1:10" ht="13.5" customHeight="1">
      <c r="A36" s="2"/>
      <c r="B36" s="18" t="s">
        <v>54</v>
      </c>
      <c r="C36" s="23">
        <f>SUM(D36:H36)</f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1:10" ht="13.5" customHeight="1">
      <c r="A37" s="2"/>
      <c r="B37" s="18" t="s">
        <v>56</v>
      </c>
      <c r="C37" s="23">
        <f>SUM(D37:H37)</f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3.5" customHeight="1">
      <c r="A38" s="2"/>
      <c r="B38" s="18" t="s">
        <v>58</v>
      </c>
      <c r="C38" s="23">
        <f>SUM(D38:H38)</f>
        <v>100</v>
      </c>
      <c r="D38" s="11">
        <v>0</v>
      </c>
      <c r="E38" s="11">
        <v>0</v>
      </c>
      <c r="F38" s="11">
        <v>0</v>
      </c>
      <c r="G38" s="11">
        <v>0</v>
      </c>
      <c r="H38" s="11">
        <v>100</v>
      </c>
      <c r="I38" s="24">
        <v>6</v>
      </c>
      <c r="J38" s="11">
        <v>0</v>
      </c>
    </row>
    <row r="39" spans="1:10" ht="13.5" customHeight="1">
      <c r="A39" s="2"/>
      <c r="B39" s="18" t="s">
        <v>60</v>
      </c>
      <c r="C39" s="23">
        <f>SUM(D39:H39)</f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</row>
    <row r="40" spans="1:10" ht="13.5" customHeight="1">
      <c r="A40" s="2"/>
      <c r="B40" s="18" t="s">
        <v>61</v>
      </c>
      <c r="C40" s="23">
        <f>SUM(D40:H40)</f>
        <v>94</v>
      </c>
      <c r="D40" s="11">
        <v>0</v>
      </c>
      <c r="E40" s="11">
        <v>0</v>
      </c>
      <c r="F40" s="11">
        <v>0</v>
      </c>
      <c r="G40" s="11">
        <v>94</v>
      </c>
      <c r="H40" s="11">
        <v>0</v>
      </c>
      <c r="I40" s="11">
        <v>0</v>
      </c>
      <c r="J40" s="11">
        <v>0</v>
      </c>
    </row>
    <row r="41" spans="1:10" ht="13.5" customHeight="1">
      <c r="A41" s="18"/>
      <c r="B41" s="16"/>
      <c r="C41" s="23"/>
      <c r="D41" s="24"/>
      <c r="E41" s="24"/>
      <c r="F41" s="24"/>
      <c r="G41" s="24"/>
      <c r="H41" s="24"/>
      <c r="I41" s="24"/>
      <c r="J41" s="11"/>
    </row>
    <row r="42" spans="1:10" ht="13.5" customHeight="1">
      <c r="A42" s="18" t="s">
        <v>64</v>
      </c>
      <c r="B42" s="16"/>
      <c r="C42" s="23">
        <f aca="true" t="shared" si="8" ref="C42:J42">SUM(C43:C48)</f>
        <v>378</v>
      </c>
      <c r="D42" s="11">
        <f t="shared" si="8"/>
        <v>0</v>
      </c>
      <c r="E42" s="11">
        <f t="shared" si="8"/>
        <v>0</v>
      </c>
      <c r="F42" s="24">
        <f t="shared" si="8"/>
        <v>4</v>
      </c>
      <c r="G42" s="24">
        <f t="shared" si="8"/>
        <v>56</v>
      </c>
      <c r="H42" s="24">
        <f t="shared" si="8"/>
        <v>318</v>
      </c>
      <c r="I42" s="24">
        <f t="shared" si="8"/>
        <v>37</v>
      </c>
      <c r="J42" s="11">
        <f t="shared" si="8"/>
        <v>0</v>
      </c>
    </row>
    <row r="43" spans="1:10" ht="13.5" customHeight="1">
      <c r="A43" s="2"/>
      <c r="B43" s="18" t="s">
        <v>66</v>
      </c>
      <c r="C43" s="23">
        <f aca="true" t="shared" si="9" ref="C43:C48">SUM(D43:H43)</f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24">
        <v>15</v>
      </c>
      <c r="J43" s="11">
        <v>0</v>
      </c>
    </row>
    <row r="44" spans="1:10" ht="13.5" customHeight="1">
      <c r="A44" s="2"/>
      <c r="B44" s="18" t="s">
        <v>68</v>
      </c>
      <c r="C44" s="23">
        <f t="shared" si="9"/>
        <v>211</v>
      </c>
      <c r="D44" s="11">
        <v>0</v>
      </c>
      <c r="E44" s="11">
        <v>0</v>
      </c>
      <c r="F44" s="11">
        <v>4</v>
      </c>
      <c r="G44" s="11">
        <v>0</v>
      </c>
      <c r="H44" s="11">
        <v>207</v>
      </c>
      <c r="I44" s="24">
        <v>7</v>
      </c>
      <c r="J44" s="11">
        <v>0</v>
      </c>
    </row>
    <row r="45" spans="1:10" ht="13.5" customHeight="1">
      <c r="A45" s="2"/>
      <c r="B45" s="18" t="s">
        <v>69</v>
      </c>
      <c r="C45" s="23">
        <f t="shared" si="9"/>
        <v>87</v>
      </c>
      <c r="D45" s="11">
        <v>0</v>
      </c>
      <c r="E45" s="11">
        <v>0</v>
      </c>
      <c r="F45" s="11">
        <v>0</v>
      </c>
      <c r="G45" s="11">
        <v>26</v>
      </c>
      <c r="H45" s="11">
        <v>61</v>
      </c>
      <c r="I45" s="11">
        <v>0</v>
      </c>
      <c r="J45" s="11">
        <v>0</v>
      </c>
    </row>
    <row r="46" spans="1:10" ht="13.5" customHeight="1">
      <c r="A46" s="2"/>
      <c r="B46" s="18" t="s">
        <v>71</v>
      </c>
      <c r="C46" s="23">
        <f t="shared" si="9"/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</row>
    <row r="47" spans="1:10" ht="13.5" customHeight="1">
      <c r="A47" s="2"/>
      <c r="B47" s="18" t="s">
        <v>73</v>
      </c>
      <c r="C47" s="23">
        <f t="shared" si="9"/>
        <v>80</v>
      </c>
      <c r="D47" s="11">
        <v>0</v>
      </c>
      <c r="E47" s="11">
        <v>0</v>
      </c>
      <c r="F47" s="11">
        <v>0</v>
      </c>
      <c r="G47" s="11">
        <v>30</v>
      </c>
      <c r="H47" s="11">
        <v>50</v>
      </c>
      <c r="I47" s="24">
        <v>7</v>
      </c>
      <c r="J47" s="11">
        <v>0</v>
      </c>
    </row>
    <row r="48" spans="1:10" ht="13.5" customHeight="1">
      <c r="A48" s="2"/>
      <c r="B48" s="18" t="s">
        <v>75</v>
      </c>
      <c r="C48" s="23">
        <f t="shared" si="9"/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24">
        <v>8</v>
      </c>
      <c r="J48" s="11">
        <v>0</v>
      </c>
    </row>
    <row r="49" spans="1:10" ht="13.5" customHeight="1">
      <c r="A49" s="17"/>
      <c r="B49" s="17"/>
      <c r="C49" s="23"/>
      <c r="D49" s="24"/>
      <c r="E49" s="24"/>
      <c r="F49" s="24"/>
      <c r="G49" s="24"/>
      <c r="H49" s="24"/>
      <c r="I49" s="24"/>
      <c r="J49" s="24"/>
    </row>
    <row r="50" spans="1:10" ht="13.5" customHeight="1">
      <c r="A50" s="18" t="s">
        <v>6</v>
      </c>
      <c r="B50" s="18"/>
      <c r="C50" s="23">
        <f aca="true" t="shared" si="10" ref="C50:J50">SUM(C51:C55)</f>
        <v>982</v>
      </c>
      <c r="D50" s="24">
        <f t="shared" si="10"/>
        <v>40</v>
      </c>
      <c r="E50" s="24">
        <f t="shared" si="10"/>
        <v>0</v>
      </c>
      <c r="F50" s="24">
        <f t="shared" si="10"/>
        <v>0</v>
      </c>
      <c r="G50" s="24">
        <f t="shared" si="10"/>
        <v>170</v>
      </c>
      <c r="H50" s="24">
        <f t="shared" si="10"/>
        <v>772</v>
      </c>
      <c r="I50" s="24">
        <f t="shared" si="10"/>
        <v>157</v>
      </c>
      <c r="J50" s="24">
        <f t="shared" si="10"/>
        <v>0</v>
      </c>
    </row>
    <row r="51" spans="1:10" ht="13.5" customHeight="1">
      <c r="A51" s="2"/>
      <c r="B51" s="18" t="s">
        <v>7</v>
      </c>
      <c r="C51" s="23">
        <f>SUM(D51:H51)</f>
        <v>334</v>
      </c>
      <c r="D51" s="11">
        <v>0</v>
      </c>
      <c r="E51" s="11">
        <v>0</v>
      </c>
      <c r="F51" s="11">
        <v>0</v>
      </c>
      <c r="G51" s="11">
        <v>170</v>
      </c>
      <c r="H51" s="11">
        <v>164</v>
      </c>
      <c r="I51" s="24">
        <v>60</v>
      </c>
      <c r="J51" s="11">
        <v>0</v>
      </c>
    </row>
    <row r="52" spans="1:10" ht="14.25" customHeight="1">
      <c r="A52" s="2"/>
      <c r="B52" s="18" t="s">
        <v>9</v>
      </c>
      <c r="C52" s="23">
        <f>SUM(D52:H52)</f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24">
        <v>7</v>
      </c>
      <c r="J52" s="11">
        <v>0</v>
      </c>
    </row>
    <row r="53" spans="2:10" ht="12">
      <c r="B53" s="18" t="s">
        <v>11</v>
      </c>
      <c r="C53" s="23">
        <f>SUM(D53:H53)</f>
        <v>600</v>
      </c>
      <c r="D53" s="24">
        <v>40</v>
      </c>
      <c r="E53" s="11">
        <v>0</v>
      </c>
      <c r="F53" s="11">
        <v>0</v>
      </c>
      <c r="G53" s="11">
        <v>0</v>
      </c>
      <c r="H53" s="11">
        <v>560</v>
      </c>
      <c r="I53" s="11">
        <v>0</v>
      </c>
      <c r="J53" s="11">
        <v>0</v>
      </c>
    </row>
    <row r="54" spans="2:10" ht="12">
      <c r="B54" s="18" t="s">
        <v>12</v>
      </c>
      <c r="C54" s="23">
        <f>SUM(D54:H54)</f>
        <v>48</v>
      </c>
      <c r="D54" s="11">
        <v>0</v>
      </c>
      <c r="E54" s="11">
        <v>0</v>
      </c>
      <c r="F54" s="11">
        <v>0</v>
      </c>
      <c r="G54" s="11">
        <v>0</v>
      </c>
      <c r="H54" s="11">
        <v>48</v>
      </c>
      <c r="I54" s="24">
        <v>71</v>
      </c>
      <c r="J54" s="11">
        <v>0</v>
      </c>
    </row>
    <row r="55" spans="2:10" ht="12">
      <c r="B55" s="18" t="s">
        <v>14</v>
      </c>
      <c r="C55" s="23">
        <f>SUM(D55:H55)</f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24">
        <v>19</v>
      </c>
      <c r="J55" s="11">
        <v>0</v>
      </c>
    </row>
    <row r="56" spans="1:10" ht="12">
      <c r="A56" s="18"/>
      <c r="B56" s="18"/>
      <c r="C56" s="23"/>
      <c r="D56" s="24"/>
      <c r="E56" s="24"/>
      <c r="F56" s="24"/>
      <c r="G56" s="24"/>
      <c r="H56" s="24"/>
      <c r="I56" s="24"/>
      <c r="J56" s="24"/>
    </row>
    <row r="57" spans="1:10" ht="12">
      <c r="A57" s="18" t="s">
        <v>22</v>
      </c>
      <c r="B57" s="18"/>
      <c r="C57" s="23">
        <f aca="true" t="shared" si="11" ref="C57:J57">SUM(C58:C66)</f>
        <v>326</v>
      </c>
      <c r="D57" s="24">
        <f t="shared" si="11"/>
        <v>0</v>
      </c>
      <c r="E57" s="24">
        <f t="shared" si="11"/>
        <v>0</v>
      </c>
      <c r="F57" s="24">
        <f t="shared" si="11"/>
        <v>4</v>
      </c>
      <c r="G57" s="24">
        <f t="shared" si="11"/>
        <v>128</v>
      </c>
      <c r="H57" s="24">
        <f t="shared" si="11"/>
        <v>194</v>
      </c>
      <c r="I57" s="24">
        <f t="shared" si="11"/>
        <v>47</v>
      </c>
      <c r="J57" s="24">
        <f t="shared" si="11"/>
        <v>0</v>
      </c>
    </row>
    <row r="58" spans="2:10" ht="12">
      <c r="B58" s="18" t="s">
        <v>24</v>
      </c>
      <c r="C58" s="23">
        <f aca="true" t="shared" si="12" ref="C58:C66">SUM(D58:H58)</f>
        <v>92</v>
      </c>
      <c r="D58" s="11">
        <v>0</v>
      </c>
      <c r="E58" s="11">
        <v>0</v>
      </c>
      <c r="F58" s="11">
        <v>0</v>
      </c>
      <c r="G58" s="11">
        <v>92</v>
      </c>
      <c r="H58" s="11">
        <v>0</v>
      </c>
      <c r="I58" s="24">
        <v>19</v>
      </c>
      <c r="J58" s="11">
        <v>0</v>
      </c>
    </row>
    <row r="59" spans="2:10" ht="12">
      <c r="B59" s="18" t="s">
        <v>26</v>
      </c>
      <c r="C59" s="23">
        <f t="shared" si="12"/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24">
        <v>8</v>
      </c>
      <c r="J59" s="11">
        <v>0</v>
      </c>
    </row>
    <row r="60" spans="2:10" ht="12">
      <c r="B60" s="18" t="s">
        <v>28</v>
      </c>
      <c r="C60" s="23">
        <f t="shared" si="12"/>
        <v>108</v>
      </c>
      <c r="D60" s="11">
        <v>0</v>
      </c>
      <c r="E60" s="11">
        <v>0</v>
      </c>
      <c r="F60" s="11">
        <v>0</v>
      </c>
      <c r="G60" s="11">
        <v>0</v>
      </c>
      <c r="H60" s="11">
        <v>108</v>
      </c>
      <c r="I60" s="11">
        <v>0</v>
      </c>
      <c r="J60" s="11">
        <v>0</v>
      </c>
    </row>
    <row r="61" spans="2:10" ht="12">
      <c r="B61" s="18" t="s">
        <v>30</v>
      </c>
      <c r="C61" s="23">
        <f t="shared" si="12"/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</row>
    <row r="62" spans="2:10" ht="12">
      <c r="B62" s="18" t="s">
        <v>32</v>
      </c>
      <c r="C62" s="23">
        <f t="shared" si="12"/>
        <v>126</v>
      </c>
      <c r="D62" s="11">
        <v>0</v>
      </c>
      <c r="E62" s="11">
        <v>0</v>
      </c>
      <c r="F62" s="11">
        <v>4</v>
      </c>
      <c r="G62" s="11">
        <v>36</v>
      </c>
      <c r="H62" s="11">
        <v>86</v>
      </c>
      <c r="I62" s="11">
        <v>0</v>
      </c>
      <c r="J62" s="11">
        <v>0</v>
      </c>
    </row>
    <row r="63" spans="2:10" ht="12">
      <c r="B63" s="18" t="s">
        <v>33</v>
      </c>
      <c r="C63" s="23">
        <f t="shared" si="12"/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24">
        <v>19</v>
      </c>
      <c r="J63" s="11">
        <v>0</v>
      </c>
    </row>
    <row r="64" spans="2:10" ht="12">
      <c r="B64" s="18" t="s">
        <v>35</v>
      </c>
      <c r="C64" s="23">
        <f t="shared" si="12"/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24">
        <v>1</v>
      </c>
      <c r="J64" s="11">
        <v>0</v>
      </c>
    </row>
    <row r="65" spans="2:10" ht="12">
      <c r="B65" s="18" t="s">
        <v>37</v>
      </c>
      <c r="C65" s="23">
        <f t="shared" si="12"/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</row>
    <row r="66" spans="2:10" ht="12">
      <c r="B66" s="18" t="s">
        <v>39</v>
      </c>
      <c r="C66" s="23">
        <f t="shared" si="12"/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24">
        <v>0</v>
      </c>
      <c r="J66" s="11">
        <v>0</v>
      </c>
    </row>
    <row r="67" spans="1:10" ht="12">
      <c r="A67" s="18"/>
      <c r="B67" s="18"/>
      <c r="C67" s="23"/>
      <c r="D67" s="24"/>
      <c r="E67" s="24"/>
      <c r="F67" s="24"/>
      <c r="G67" s="24"/>
      <c r="H67" s="24"/>
      <c r="I67" s="24"/>
      <c r="J67" s="24"/>
    </row>
    <row r="68" spans="1:10" ht="12">
      <c r="A68" s="18" t="s">
        <v>42</v>
      </c>
      <c r="B68" s="18"/>
      <c r="C68" s="23">
        <f aca="true" t="shared" si="13" ref="C68:J68">SUM(C69:C77)</f>
        <v>265</v>
      </c>
      <c r="D68" s="24">
        <f t="shared" si="13"/>
        <v>0</v>
      </c>
      <c r="E68" s="24">
        <f t="shared" si="13"/>
        <v>6</v>
      </c>
      <c r="F68" s="24">
        <f t="shared" si="13"/>
        <v>0</v>
      </c>
      <c r="G68" s="24">
        <f t="shared" si="13"/>
        <v>45</v>
      </c>
      <c r="H68" s="24">
        <f t="shared" si="13"/>
        <v>214</v>
      </c>
      <c r="I68" s="24">
        <f t="shared" si="13"/>
        <v>55</v>
      </c>
      <c r="J68" s="24">
        <f t="shared" si="13"/>
        <v>0</v>
      </c>
    </row>
    <row r="69" spans="2:10" ht="12">
      <c r="B69" s="18" t="s">
        <v>44</v>
      </c>
      <c r="C69" s="23">
        <f aca="true" t="shared" si="14" ref="C69:C77">SUM(D69:H69)</f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24">
        <v>6</v>
      </c>
      <c r="J69" s="11">
        <v>0</v>
      </c>
    </row>
    <row r="70" spans="2:10" ht="12">
      <c r="B70" s="18" t="s">
        <v>46</v>
      </c>
      <c r="C70" s="23">
        <f t="shared" si="14"/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</row>
    <row r="71" spans="2:10" ht="12">
      <c r="B71" s="18" t="s">
        <v>48</v>
      </c>
      <c r="C71" s="23">
        <f t="shared" si="14"/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</row>
    <row r="72" spans="2:10" ht="12">
      <c r="B72" s="18" t="s">
        <v>50</v>
      </c>
      <c r="C72" s="23">
        <f t="shared" si="14"/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24">
        <v>3</v>
      </c>
      <c r="J72" s="11">
        <v>0</v>
      </c>
    </row>
    <row r="73" spans="2:10" ht="12">
      <c r="B73" s="18" t="s">
        <v>51</v>
      </c>
      <c r="C73" s="23">
        <f t="shared" si="14"/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24">
        <v>4</v>
      </c>
      <c r="J73" s="11">
        <v>0</v>
      </c>
    </row>
    <row r="74" spans="2:10" ht="12">
      <c r="B74" s="18" t="s">
        <v>53</v>
      </c>
      <c r="C74" s="23">
        <f t="shared" si="14"/>
        <v>265</v>
      </c>
      <c r="D74" s="11">
        <v>0</v>
      </c>
      <c r="E74" s="24">
        <v>6</v>
      </c>
      <c r="F74" s="11">
        <v>0</v>
      </c>
      <c r="G74" s="11">
        <v>45</v>
      </c>
      <c r="H74" s="11">
        <v>214</v>
      </c>
      <c r="I74" s="24">
        <v>42</v>
      </c>
      <c r="J74" s="11">
        <v>0</v>
      </c>
    </row>
    <row r="75" spans="2:10" ht="12">
      <c r="B75" s="18" t="s">
        <v>55</v>
      </c>
      <c r="C75" s="23">
        <f t="shared" si="14"/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</row>
    <row r="76" spans="2:10" ht="12">
      <c r="B76" s="18" t="s">
        <v>57</v>
      </c>
      <c r="C76" s="23">
        <f t="shared" si="14"/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</row>
    <row r="77" spans="2:10" ht="12">
      <c r="B77" s="18" t="s">
        <v>59</v>
      </c>
      <c r="C77" s="23">
        <f t="shared" si="14"/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</row>
    <row r="78" spans="1:10" ht="12">
      <c r="A78" s="18"/>
      <c r="B78" s="18"/>
      <c r="C78" s="23"/>
      <c r="D78" s="24"/>
      <c r="E78" s="24"/>
      <c r="F78" s="24"/>
      <c r="G78" s="24"/>
      <c r="H78" s="24"/>
      <c r="I78" s="24"/>
      <c r="J78" s="24"/>
    </row>
    <row r="79" spans="1:10" ht="12">
      <c r="A79" s="18" t="s">
        <v>62</v>
      </c>
      <c r="B79" s="18"/>
      <c r="C79" s="23">
        <f aca="true" t="shared" si="15" ref="C79:J79">SUM(C80:C82)</f>
        <v>410</v>
      </c>
      <c r="D79" s="24">
        <f t="shared" si="15"/>
        <v>260</v>
      </c>
      <c r="E79" s="24">
        <f t="shared" si="15"/>
        <v>0</v>
      </c>
      <c r="F79" s="24">
        <f t="shared" si="15"/>
        <v>0</v>
      </c>
      <c r="G79" s="24">
        <f t="shared" si="15"/>
        <v>0</v>
      </c>
      <c r="H79" s="24">
        <f t="shared" si="15"/>
        <v>150</v>
      </c>
      <c r="I79" s="24">
        <f t="shared" si="15"/>
        <v>25</v>
      </c>
      <c r="J79" s="24">
        <f t="shared" si="15"/>
        <v>0</v>
      </c>
    </row>
    <row r="80" spans="2:10" ht="12">
      <c r="B80" s="18" t="s">
        <v>63</v>
      </c>
      <c r="C80" s="23">
        <f>SUM(D80:H80)</f>
        <v>410</v>
      </c>
      <c r="D80" s="24">
        <v>260</v>
      </c>
      <c r="E80" s="11">
        <v>0</v>
      </c>
      <c r="F80" s="11">
        <v>0</v>
      </c>
      <c r="G80" s="11">
        <v>0</v>
      </c>
      <c r="H80" s="11">
        <v>150</v>
      </c>
      <c r="I80" s="24">
        <v>16</v>
      </c>
      <c r="J80" s="11">
        <v>0</v>
      </c>
    </row>
    <row r="81" spans="2:10" ht="12">
      <c r="B81" s="18" t="s">
        <v>65</v>
      </c>
      <c r="C81" s="23">
        <f>SUM(D81:H81)</f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24">
        <v>3</v>
      </c>
      <c r="J81" s="11">
        <v>0</v>
      </c>
    </row>
    <row r="82" spans="2:10" ht="12">
      <c r="B82" s="18" t="s">
        <v>67</v>
      </c>
      <c r="C82" s="23">
        <f>SUM(D82:H82)</f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24">
        <v>6</v>
      </c>
      <c r="J82" s="11">
        <v>0</v>
      </c>
    </row>
    <row r="83" spans="1:10" ht="12">
      <c r="A83" s="18"/>
      <c r="B83" s="18"/>
      <c r="C83" s="23"/>
      <c r="D83" s="24"/>
      <c r="E83" s="24"/>
      <c r="F83" s="24"/>
      <c r="G83" s="24"/>
      <c r="H83" s="24"/>
      <c r="I83" s="24"/>
      <c r="J83" s="24"/>
    </row>
    <row r="84" spans="1:10" ht="12">
      <c r="A84" s="18" t="s">
        <v>70</v>
      </c>
      <c r="B84" s="18"/>
      <c r="C84" s="23">
        <f aca="true" t="shared" si="16" ref="C84:J84">C9+C36+C51+C52+C53+C54+C55</f>
        <v>4920</v>
      </c>
      <c r="D84" s="24">
        <f t="shared" si="16"/>
        <v>849</v>
      </c>
      <c r="E84" s="24">
        <f t="shared" si="16"/>
        <v>86</v>
      </c>
      <c r="F84" s="24">
        <f t="shared" si="16"/>
        <v>6</v>
      </c>
      <c r="G84" s="24">
        <f t="shared" si="16"/>
        <v>880</v>
      </c>
      <c r="H84" s="24">
        <f t="shared" si="16"/>
        <v>3099</v>
      </c>
      <c r="I84" s="24">
        <f t="shared" si="16"/>
        <v>578</v>
      </c>
      <c r="J84" s="24">
        <f t="shared" si="16"/>
        <v>0</v>
      </c>
    </row>
    <row r="85" spans="1:10" ht="12">
      <c r="A85" s="18" t="s">
        <v>72</v>
      </c>
      <c r="B85" s="18"/>
      <c r="C85" s="23">
        <f aca="true" t="shared" si="17" ref="C85:J85">C11+C13+C18</f>
        <v>1893</v>
      </c>
      <c r="D85" s="24">
        <f t="shared" si="17"/>
        <v>541</v>
      </c>
      <c r="E85" s="24">
        <f t="shared" si="17"/>
        <v>18</v>
      </c>
      <c r="F85" s="24">
        <f t="shared" si="17"/>
        <v>4</v>
      </c>
      <c r="G85" s="24">
        <f t="shared" si="17"/>
        <v>457</v>
      </c>
      <c r="H85" s="24">
        <f t="shared" si="17"/>
        <v>873</v>
      </c>
      <c r="I85" s="24">
        <f t="shared" si="17"/>
        <v>53</v>
      </c>
      <c r="J85" s="24">
        <f t="shared" si="17"/>
        <v>0</v>
      </c>
    </row>
    <row r="86" spans="1:10" ht="12">
      <c r="A86" s="18" t="s">
        <v>74</v>
      </c>
      <c r="B86" s="18"/>
      <c r="C86" s="23">
        <f aca="true" t="shared" si="18" ref="C86:J86">C25</f>
        <v>778</v>
      </c>
      <c r="D86" s="24">
        <f t="shared" si="18"/>
        <v>0</v>
      </c>
      <c r="E86" s="24">
        <f t="shared" si="18"/>
        <v>0</v>
      </c>
      <c r="F86" s="24">
        <f t="shared" si="18"/>
        <v>0</v>
      </c>
      <c r="G86" s="24">
        <f t="shared" si="18"/>
        <v>250</v>
      </c>
      <c r="H86" s="24">
        <f t="shared" si="18"/>
        <v>528</v>
      </c>
      <c r="I86" s="24">
        <f t="shared" si="18"/>
        <v>63</v>
      </c>
      <c r="J86" s="24">
        <f t="shared" si="18"/>
        <v>0</v>
      </c>
    </row>
    <row r="87" spans="1:10" ht="12">
      <c r="A87" s="18" t="s">
        <v>76</v>
      </c>
      <c r="B87" s="18"/>
      <c r="C87" s="23">
        <f aca="true" t="shared" si="19" ref="C87:J87">C42+C37+C38+C39+C40</f>
        <v>572</v>
      </c>
      <c r="D87" s="24">
        <f t="shared" si="19"/>
        <v>0</v>
      </c>
      <c r="E87" s="24">
        <f t="shared" si="19"/>
        <v>0</v>
      </c>
      <c r="F87" s="24">
        <f t="shared" si="19"/>
        <v>4</v>
      </c>
      <c r="G87" s="24">
        <f t="shared" si="19"/>
        <v>150</v>
      </c>
      <c r="H87" s="24">
        <f t="shared" si="19"/>
        <v>418</v>
      </c>
      <c r="I87" s="24">
        <f t="shared" si="19"/>
        <v>43</v>
      </c>
      <c r="J87" s="24">
        <f t="shared" si="19"/>
        <v>0</v>
      </c>
    </row>
    <row r="88" spans="1:10" ht="12">
      <c r="A88" s="18" t="s">
        <v>77</v>
      </c>
      <c r="B88" s="18"/>
      <c r="C88" s="23">
        <f>+C16</f>
        <v>711</v>
      </c>
      <c r="D88" s="24">
        <f aca="true" t="shared" si="20" ref="D88:J88">+D16</f>
        <v>271</v>
      </c>
      <c r="E88" s="24">
        <f t="shared" si="20"/>
        <v>0</v>
      </c>
      <c r="F88" s="24">
        <f t="shared" si="20"/>
        <v>0</v>
      </c>
      <c r="G88" s="24">
        <f t="shared" si="20"/>
        <v>140</v>
      </c>
      <c r="H88" s="24">
        <f t="shared" si="20"/>
        <v>300</v>
      </c>
      <c r="I88" s="24">
        <f t="shared" si="20"/>
        <v>88</v>
      </c>
      <c r="J88" s="24">
        <f t="shared" si="20"/>
        <v>0</v>
      </c>
    </row>
    <row r="89" spans="1:10" ht="12">
      <c r="A89" s="18" t="s">
        <v>78</v>
      </c>
      <c r="B89" s="18"/>
      <c r="C89" s="23">
        <f aca="true" t="shared" si="21" ref="C89:J89">C15+C57</f>
        <v>1209</v>
      </c>
      <c r="D89" s="24">
        <f t="shared" si="21"/>
        <v>410</v>
      </c>
      <c r="E89" s="24">
        <f t="shared" si="21"/>
        <v>0</v>
      </c>
      <c r="F89" s="24">
        <f t="shared" si="21"/>
        <v>4</v>
      </c>
      <c r="G89" s="24">
        <f t="shared" si="21"/>
        <v>236</v>
      </c>
      <c r="H89" s="24">
        <f t="shared" si="21"/>
        <v>559</v>
      </c>
      <c r="I89" s="24">
        <f t="shared" si="21"/>
        <v>107</v>
      </c>
      <c r="J89" s="24">
        <f t="shared" si="21"/>
        <v>0</v>
      </c>
    </row>
    <row r="90" spans="1:10" ht="12">
      <c r="A90" s="18" t="s">
        <v>79</v>
      </c>
      <c r="B90" s="18"/>
      <c r="C90" s="23">
        <f aca="true" t="shared" si="22" ref="C90:J90">C68-C69+C10</f>
        <v>569</v>
      </c>
      <c r="D90" s="24">
        <f t="shared" si="22"/>
        <v>0</v>
      </c>
      <c r="E90" s="24">
        <f t="shared" si="22"/>
        <v>6</v>
      </c>
      <c r="F90" s="24">
        <f t="shared" si="22"/>
        <v>4</v>
      </c>
      <c r="G90" s="24">
        <f t="shared" si="22"/>
        <v>95</v>
      </c>
      <c r="H90" s="24">
        <f t="shared" si="22"/>
        <v>464</v>
      </c>
      <c r="I90" s="24">
        <f t="shared" si="22"/>
        <v>138</v>
      </c>
      <c r="J90" s="24">
        <f t="shared" si="22"/>
        <v>0</v>
      </c>
    </row>
    <row r="91" spans="1:10" ht="12">
      <c r="A91" s="14" t="s">
        <v>80</v>
      </c>
      <c r="B91" s="14"/>
      <c r="C91" s="25">
        <f aca="true" t="shared" si="23" ref="C91:J91">C79+C69+C12+C14</f>
        <v>1139</v>
      </c>
      <c r="D91" s="26">
        <f t="shared" si="23"/>
        <v>536</v>
      </c>
      <c r="E91" s="26">
        <f t="shared" si="23"/>
        <v>0</v>
      </c>
      <c r="F91" s="26">
        <f t="shared" si="23"/>
        <v>0</v>
      </c>
      <c r="G91" s="26">
        <f t="shared" si="23"/>
        <v>89</v>
      </c>
      <c r="H91" s="26">
        <f t="shared" si="23"/>
        <v>514</v>
      </c>
      <c r="I91" s="26">
        <f t="shared" si="23"/>
        <v>95</v>
      </c>
      <c r="J91" s="26">
        <f t="shared" si="23"/>
        <v>0</v>
      </c>
    </row>
    <row r="92" spans="1:10" ht="12">
      <c r="A92" s="3"/>
      <c r="B92" s="3"/>
      <c r="C92" s="6"/>
      <c r="D92" s="6"/>
      <c r="E92" s="6"/>
      <c r="G92" s="20"/>
      <c r="H92" s="18" t="s">
        <v>81</v>
      </c>
      <c r="J92" s="18"/>
    </row>
  </sheetData>
  <mergeCells count="2">
    <mergeCell ref="I2:I3"/>
    <mergeCell ref="J2:J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2004-12-21T02:32:59Z</cp:lastPrinted>
  <dcterms:created xsi:type="dcterms:W3CDTF">2004-11-10T10:36:46Z</dcterms:created>
  <dcterms:modified xsi:type="dcterms:W3CDTF">2004-12-21T02:33:07Z</dcterms:modified>
  <cp:category/>
  <cp:version/>
  <cp:contentType/>
  <cp:contentStatus/>
</cp:coreProperties>
</file>