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<sst xmlns="http://schemas.openxmlformats.org/spreadsheetml/2006/main" count="113" uniqueCount="100">
  <si>
    <t>医師</t>
  </si>
  <si>
    <t>歯科医師</t>
  </si>
  <si>
    <t>薬剤師</t>
  </si>
  <si>
    <t>総数</t>
  </si>
  <si>
    <t>病院</t>
  </si>
  <si>
    <t>診療所</t>
  </si>
  <si>
    <t>その他</t>
  </si>
  <si>
    <t>無職</t>
  </si>
  <si>
    <t>薬局</t>
  </si>
  <si>
    <t>病院　　　　診療所</t>
  </si>
  <si>
    <t>医薬品　関連営業</t>
  </si>
  <si>
    <t>その他の職業</t>
  </si>
  <si>
    <t>市部計</t>
  </si>
  <si>
    <t>郡部計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</si>
  <si>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</si>
  <si>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</si>
  <si>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</si>
  <si>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</si>
  <si>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</si>
  <si>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</si>
  <si>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</si>
  <si>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</si>
  <si>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</si>
  <si>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</si>
  <si>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</si>
  <si>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</si>
  <si>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</si>
  <si>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-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</si>
  <si>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</si>
  <si>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</si>
  <si>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</si>
  <si>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</si>
  <si>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</si>
  <si>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</si>
  <si>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</si>
  <si>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</si>
  <si>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</si>
  <si>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</si>
  <si>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</si>
  <si>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</si>
  <si>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</si>
  <si>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</si>
  <si>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</si>
  <si>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</si>
  <si>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</si>
  <si>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</si>
  <si>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</si>
  <si>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</si>
  <si>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</si>
  <si>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</si>
  <si>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</si>
  <si>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</si>
  <si>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</si>
  <si>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</si>
  <si>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</si>
  <si>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</si>
  <si>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</si>
  <si>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</si>
  <si>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</si>
  <si>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</si>
  <si>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</si>
  <si>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</si>
  <si>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</si>
  <si>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</si>
  <si>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</si>
  <si>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</si>
  <si>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</si>
  <si>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</si>
  <si>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</si>
  <si>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</si>
  <si>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</si>
  <si>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</si>
  <si>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</si>
  <si>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</si>
  <si>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</si>
  <si>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</si>
  <si>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</si>
  <si>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</si>
  <si>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</si>
  <si>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</si>
  <si>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</si>
  <si>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</si>
  <si>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</si>
  <si>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</si>
  <si>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</si>
  <si>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</si>
  <si>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</si>
  <si>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</si>
  <si>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</si>
  <si>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</si>
  <si>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</si>
  <si>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</si>
  <si>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</si>
  <si>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</si>
  <si>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</si>
  <si>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（注）薬剤師について、教育研究は衛生行政・保健・衛生業務に含まれる</t>
  </si>
  <si>
    <t>衛生行政
保健
衛生業務</t>
  </si>
  <si>
    <t>－ 市町村、保健所別 －　（平成14年12月31日現在）</t>
  </si>
  <si>
    <t>資料：医師・歯科医師・薬剤師調査　　　　平成14年12月31日現在</t>
  </si>
  <si>
    <t>第６０表　　　　医師・歯科医師・薬剤師数、就業場所別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</si>
</sst>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3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5" fillId="0" borderId="0" xfId="20" applyFont="1">
      <alignment vertical="center" wrapText="1"/>
      <protection/>
    </xf>
    <xf numFmtId="176" fontId="5" fillId="0" borderId="1" xfId="20" applyFont="1" applyBorder="1" applyAlignment="1" quotePrefix="1">
      <alignment horizontal="centerContinuous" vertical="center"/>
      <protection/>
    </xf>
    <xf numFmtId="176" fontId="5" fillId="0" borderId="0" xfId="20" applyFont="1" applyAlignment="1">
      <alignment horizontal="centerContinuous" vertical="center" wrapText="1"/>
      <protection/>
    </xf>
    <xf numFmtId="176" fontId="5" fillId="0" borderId="0" xfId="20" applyFont="1" applyBorder="1" applyAlignment="1">
      <alignment horizontal="distributed" vertical="center" wrapText="1"/>
      <protection/>
    </xf>
    <xf numFmtId="176" fontId="5" fillId="0" borderId="2" xfId="20" applyFont="1" applyBorder="1" applyAlignment="1">
      <alignment horizontal="distributed" vertical="center" wrapText="1"/>
      <protection/>
    </xf>
    <xf numFmtId="176" fontId="5" fillId="0" borderId="3" xfId="20" applyFont="1" applyBorder="1" applyAlignment="1">
      <alignment horizontal="centerContinuous" vertical="center" wrapText="1"/>
      <protection/>
    </xf>
    <xf numFmtId="176" fontId="5" fillId="0" borderId="4" xfId="20" applyFont="1" applyBorder="1" applyAlignment="1">
      <alignment horizontal="centerContinuous" vertical="center" wrapText="1"/>
      <protection/>
    </xf>
    <xf numFmtId="176" fontId="5" fillId="0" borderId="5" xfId="20" applyFont="1" applyBorder="1" applyAlignment="1">
      <alignment horizontal="centerContinuous" vertical="center" wrapText="1"/>
      <protection/>
    </xf>
    <xf numFmtId="176" fontId="5" fillId="0" borderId="0" xfId="20" applyFont="1" applyBorder="1">
      <alignment vertical="center" wrapText="1"/>
      <protection/>
    </xf>
    <xf numFmtId="176" fontId="5" fillId="0" borderId="6" xfId="20" applyFont="1" applyBorder="1" applyAlignment="1">
      <alignment horizontal="distributed" vertical="center" wrapText="1"/>
      <protection/>
    </xf>
    <xf numFmtId="41" fontId="5" fillId="0" borderId="7" xfId="20" applyNumberFormat="1" applyFont="1" applyBorder="1" applyAlignment="1">
      <alignment horizontal="right" vertical="center"/>
      <protection/>
    </xf>
    <xf numFmtId="41" fontId="5" fillId="0" borderId="8" xfId="20" applyNumberFormat="1" applyFont="1" applyBorder="1" applyAlignment="1">
      <alignment horizontal="right" vertical="center"/>
      <protection/>
    </xf>
    <xf numFmtId="41" fontId="5" fillId="0" borderId="9" xfId="20" applyNumberFormat="1" applyFont="1" applyBorder="1" applyAlignment="1">
      <alignment horizontal="right" vertical="center"/>
      <protection/>
    </xf>
    <xf numFmtId="41" fontId="5" fillId="0" borderId="0" xfId="20" applyNumberFormat="1" applyFont="1" applyBorder="1" applyAlignment="1">
      <alignment horizontal="right" vertical="center"/>
      <protection/>
    </xf>
    <xf numFmtId="176" fontId="5" fillId="0" borderId="10" xfId="20" applyFont="1" applyBorder="1" applyAlignment="1">
      <alignment horizontal="distributed" vertical="center" wrapText="1"/>
      <protection/>
    </xf>
    <xf numFmtId="41" fontId="5" fillId="0" borderId="11" xfId="20" applyNumberFormat="1" applyFont="1" applyBorder="1" applyAlignment="1">
      <alignment horizontal="right" vertical="center"/>
      <protection/>
    </xf>
    <xf numFmtId="41" fontId="5" fillId="0" borderId="1" xfId="20" applyNumberFormat="1" applyFont="1" applyBorder="1" applyAlignment="1">
      <alignment horizontal="right" vertical="center"/>
      <protection/>
    </xf>
    <xf numFmtId="176" fontId="5" fillId="0" borderId="0" xfId="20" applyFont="1" applyAlignment="1">
      <alignment horizontal="distributed" vertical="center" wrapText="1"/>
      <protection/>
    </xf>
    <xf numFmtId="176" fontId="5" fillId="0" borderId="0" xfId="20" applyFont="1" applyBorder="1" applyAlignment="1">
      <alignment horizontal="distributed" vertical="center" wrapText="1"/>
      <protection/>
    </xf>
    <xf numFmtId="176" fontId="5" fillId="0" borderId="8" xfId="20" applyFont="1" applyBorder="1" applyAlignment="1">
      <alignment vertical="center"/>
      <protection/>
    </xf>
    <xf numFmtId="176" fontId="5" fillId="0" borderId="0" xfId="20" applyFont="1" applyAlignment="1">
      <alignment vertical="center" wrapText="1"/>
      <protection/>
    </xf>
    <xf numFmtId="176" fontId="5" fillId="0" borderId="0" xfId="20" applyFont="1" applyAlignment="1">
      <alignment vertical="center"/>
      <protection/>
    </xf>
    <xf numFmtId="176" fontId="5" fillId="0" borderId="1" xfId="20" applyFont="1" applyBorder="1" applyAlignment="1">
      <alignment horizontal="distributed" vertical="center" wrapText="1"/>
      <protection/>
    </xf>
    <xf numFmtId="176" fontId="5" fillId="0" borderId="8" xfId="20" applyFont="1" applyBorder="1" applyAlignment="1">
      <alignment horizontal="distributed" vertical="center" wrapText="1"/>
      <protection/>
    </xf>
    <xf numFmtId="176" fontId="1" fillId="0" borderId="0" xfId="20" applyFont="1" applyBorder="1" applyAlignment="1">
      <alignment horizontal="left" vertical="center"/>
      <protection/>
    </xf>
    <xf numFmtId="176" fontId="5" fillId="0" borderId="0" xfId="20" applyFont="1" applyBorder="1" applyAlignment="1">
      <alignment vertical="center"/>
      <protection/>
    </xf>
    <xf numFmtId="176" fontId="5" fillId="0" borderId="1" xfId="20" applyFont="1" applyBorder="1" applyAlignment="1">
      <alignment vertical="center"/>
      <protection/>
    </xf>
    <xf numFmtId="176" fontId="5" fillId="0" borderId="3" xfId="20" applyFont="1" applyBorder="1" applyAlignment="1">
      <alignment horizontal="center" vertical="center" wrapText="1"/>
      <protection/>
    </xf>
    <xf numFmtId="176" fontId="5" fillId="0" borderId="4" xfId="20" applyFont="1" applyBorder="1" applyAlignment="1">
      <alignment horizontal="center" vertical="center" wrapText="1"/>
      <protection/>
    </xf>
    <xf numFmtId="176" fontId="5" fillId="0" borderId="5" xfId="20" applyFont="1" applyBorder="1" applyAlignment="1">
      <alignment horizontal="center" vertical="center" wrapText="1"/>
      <protection/>
    </xf>
    <xf numFmtId="176" fontId="6" fillId="0" borderId="4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875" style="19" customWidth="1"/>
    <col min="2" max="2" width="9.875" style="19" customWidth="1"/>
    <col min="3" max="19" width="7.625" style="2" customWidth="1"/>
    <col min="20" max="20" width="7.125" style="2" customWidth="1"/>
    <col min="21" max="16384" width="9.00390625" style="2" customWidth="1"/>
  </cols>
  <sheetData>
    <row r="1" spans="1:20" ht="12" customHeight="1">
      <c r="A1" s="1" t="s">
        <v>99</v>
      </c>
      <c r="B1" s="26"/>
      <c r="M1" s="3" t="s">
        <v>97</v>
      </c>
      <c r="N1" s="4"/>
      <c r="O1" s="4"/>
      <c r="P1" s="3"/>
      <c r="Q1" s="3"/>
      <c r="R1" s="3"/>
      <c r="S1" s="3"/>
      <c r="T1" s="5"/>
    </row>
    <row r="2" spans="1:20" ht="17.25" customHeight="1">
      <c r="A2" s="25"/>
      <c r="B2" s="6"/>
      <c r="C2" s="7" t="s">
        <v>0</v>
      </c>
      <c r="D2" s="8"/>
      <c r="E2" s="8"/>
      <c r="F2" s="8"/>
      <c r="G2" s="8"/>
      <c r="H2" s="7" t="s">
        <v>1</v>
      </c>
      <c r="I2" s="8"/>
      <c r="J2" s="8"/>
      <c r="K2" s="8"/>
      <c r="L2" s="8"/>
      <c r="M2" s="8" t="s">
        <v>2</v>
      </c>
      <c r="N2" s="8"/>
      <c r="O2" s="8"/>
      <c r="P2" s="8"/>
      <c r="Q2" s="8"/>
      <c r="R2" s="8"/>
      <c r="S2" s="9"/>
      <c r="T2" s="10"/>
    </row>
    <row r="3" spans="1:20" ht="40.5" customHeight="1">
      <c r="A3" s="24"/>
      <c r="B3" s="11"/>
      <c r="C3" s="29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29" t="s">
        <v>3</v>
      </c>
      <c r="I3" s="30" t="s">
        <v>4</v>
      </c>
      <c r="J3" s="30" t="s">
        <v>5</v>
      </c>
      <c r="K3" s="30" t="s">
        <v>6</v>
      </c>
      <c r="L3" s="30" t="s">
        <v>7</v>
      </c>
      <c r="M3" s="30" t="s">
        <v>3</v>
      </c>
      <c r="N3" s="30" t="s">
        <v>8</v>
      </c>
      <c r="O3" s="30" t="s">
        <v>9</v>
      </c>
      <c r="P3" s="32" t="s">
        <v>96</v>
      </c>
      <c r="Q3" s="30" t="s">
        <v>10</v>
      </c>
      <c r="R3" s="30" t="s">
        <v>11</v>
      </c>
      <c r="S3" s="31" t="s">
        <v>7</v>
      </c>
      <c r="T3" s="10"/>
    </row>
    <row r="4" spans="1:19" ht="12">
      <c r="A4" s="27" t="s">
        <v>3</v>
      </c>
      <c r="B4" s="5"/>
      <c r="C4" s="12">
        <f>SUM(C6:C7)</f>
        <v>1750</v>
      </c>
      <c r="D4" s="13">
        <f>SUM(D6:D7)</f>
        <v>1066</v>
      </c>
      <c r="E4" s="13">
        <f aca="true" t="shared" si="0" ref="E4:S4">SUM(E6:E7)</f>
        <v>600</v>
      </c>
      <c r="F4" s="13">
        <f t="shared" si="0"/>
        <v>77</v>
      </c>
      <c r="G4" s="13">
        <f t="shared" si="0"/>
        <v>7</v>
      </c>
      <c r="H4" s="13">
        <f t="shared" si="0"/>
        <v>572</v>
      </c>
      <c r="I4" s="13">
        <f t="shared" si="0"/>
        <v>27</v>
      </c>
      <c r="J4" s="13">
        <f t="shared" si="0"/>
        <v>539</v>
      </c>
      <c r="K4" s="13">
        <f t="shared" si="0"/>
        <v>3</v>
      </c>
      <c r="L4" s="13">
        <f t="shared" si="0"/>
        <v>3</v>
      </c>
      <c r="M4" s="13">
        <f t="shared" si="0"/>
        <v>1301</v>
      </c>
      <c r="N4" s="13">
        <f t="shared" si="0"/>
        <v>677</v>
      </c>
      <c r="O4" s="13">
        <f t="shared" si="0"/>
        <v>317</v>
      </c>
      <c r="P4" s="13">
        <f t="shared" si="0"/>
        <v>83</v>
      </c>
      <c r="Q4" s="13">
        <f t="shared" si="0"/>
        <v>159</v>
      </c>
      <c r="R4" s="13">
        <f t="shared" si="0"/>
        <v>39</v>
      </c>
      <c r="S4" s="13">
        <f t="shared" si="0"/>
        <v>26</v>
      </c>
    </row>
    <row r="5" spans="1:19" ht="12">
      <c r="A5" s="27"/>
      <c r="B5" s="5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">
      <c r="A6" s="27" t="s">
        <v>12</v>
      </c>
      <c r="B6" s="5"/>
      <c r="C6" s="14">
        <f>SUM(C9:C15)</f>
        <v>898</v>
      </c>
      <c r="D6" s="15">
        <f>SUM(D9:D15)</f>
        <v>519</v>
      </c>
      <c r="E6" s="15">
        <f aca="true" t="shared" si="1" ref="E6:S6">SUM(E9:E15)</f>
        <v>352</v>
      </c>
      <c r="F6" s="15">
        <f t="shared" si="1"/>
        <v>22</v>
      </c>
      <c r="G6" s="15">
        <f t="shared" si="1"/>
        <v>5</v>
      </c>
      <c r="H6" s="15">
        <f t="shared" si="1"/>
        <v>321</v>
      </c>
      <c r="I6" s="15">
        <f t="shared" si="1"/>
        <v>15</v>
      </c>
      <c r="J6" s="15">
        <f t="shared" si="1"/>
        <v>303</v>
      </c>
      <c r="K6" s="15">
        <f t="shared" si="1"/>
        <v>2</v>
      </c>
      <c r="L6" s="15">
        <f t="shared" si="1"/>
        <v>1</v>
      </c>
      <c r="M6" s="15">
        <f t="shared" si="1"/>
        <v>786</v>
      </c>
      <c r="N6" s="15">
        <f t="shared" si="1"/>
        <v>410</v>
      </c>
      <c r="O6" s="15">
        <f t="shared" si="1"/>
        <v>175</v>
      </c>
      <c r="P6" s="15">
        <f t="shared" si="1"/>
        <v>69</v>
      </c>
      <c r="Q6" s="15">
        <f t="shared" si="1"/>
        <v>106</v>
      </c>
      <c r="R6" s="15">
        <f t="shared" si="1"/>
        <v>13</v>
      </c>
      <c r="S6" s="15">
        <f t="shared" si="1"/>
        <v>13</v>
      </c>
    </row>
    <row r="7" spans="1:19" ht="12">
      <c r="A7" s="27" t="s">
        <v>13</v>
      </c>
      <c r="B7" s="5"/>
      <c r="C7" s="14">
        <f aca="true" t="shared" si="2" ref="C7:S7">C17+C24+C34+C41+C50+C63+C74+C85</f>
        <v>852</v>
      </c>
      <c r="D7" s="15">
        <f t="shared" si="2"/>
        <v>547</v>
      </c>
      <c r="E7" s="15">
        <f t="shared" si="2"/>
        <v>248</v>
      </c>
      <c r="F7" s="15">
        <f t="shared" si="2"/>
        <v>55</v>
      </c>
      <c r="G7" s="15">
        <f t="shared" si="2"/>
        <v>2</v>
      </c>
      <c r="H7" s="15">
        <f t="shared" si="2"/>
        <v>251</v>
      </c>
      <c r="I7" s="15">
        <f t="shared" si="2"/>
        <v>12</v>
      </c>
      <c r="J7" s="15">
        <f t="shared" si="2"/>
        <v>236</v>
      </c>
      <c r="K7" s="15">
        <f t="shared" si="2"/>
        <v>1</v>
      </c>
      <c r="L7" s="15">
        <f t="shared" si="2"/>
        <v>2</v>
      </c>
      <c r="M7" s="15">
        <f t="shared" si="2"/>
        <v>515</v>
      </c>
      <c r="N7" s="15">
        <f t="shared" si="2"/>
        <v>267</v>
      </c>
      <c r="O7" s="15">
        <f t="shared" si="2"/>
        <v>142</v>
      </c>
      <c r="P7" s="15">
        <f t="shared" si="2"/>
        <v>14</v>
      </c>
      <c r="Q7" s="15">
        <f t="shared" si="2"/>
        <v>53</v>
      </c>
      <c r="R7" s="15">
        <f t="shared" si="2"/>
        <v>26</v>
      </c>
      <c r="S7" s="15">
        <f t="shared" si="2"/>
        <v>13</v>
      </c>
    </row>
    <row r="8" spans="1:19" ht="12">
      <c r="A8" s="27"/>
      <c r="B8" s="5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>
      <c r="A9" s="27" t="s">
        <v>14</v>
      </c>
      <c r="B9" s="5"/>
      <c r="C9" s="14">
        <v>543</v>
      </c>
      <c r="D9" s="15">
        <v>301</v>
      </c>
      <c r="E9" s="15">
        <v>225</v>
      </c>
      <c r="F9" s="15">
        <v>13</v>
      </c>
      <c r="G9" s="15">
        <v>4</v>
      </c>
      <c r="H9" s="15">
        <v>196</v>
      </c>
      <c r="I9" s="15">
        <v>9</v>
      </c>
      <c r="J9" s="15">
        <v>185</v>
      </c>
      <c r="K9" s="15">
        <v>2</v>
      </c>
      <c r="L9" s="15">
        <v>0</v>
      </c>
      <c r="M9" s="15">
        <v>485</v>
      </c>
      <c r="N9" s="15">
        <v>236</v>
      </c>
      <c r="O9" s="15">
        <v>89</v>
      </c>
      <c r="P9" s="15">
        <v>51</v>
      </c>
      <c r="Q9" s="15">
        <v>93</v>
      </c>
      <c r="R9" s="15">
        <v>8</v>
      </c>
      <c r="S9" s="15">
        <v>8</v>
      </c>
    </row>
    <row r="10" spans="1:19" ht="12">
      <c r="A10" s="27" t="s">
        <v>15</v>
      </c>
      <c r="B10" s="5"/>
      <c r="C10" s="14">
        <v>82</v>
      </c>
      <c r="D10" s="15">
        <v>38</v>
      </c>
      <c r="E10" s="15">
        <v>42</v>
      </c>
      <c r="F10" s="15">
        <v>2</v>
      </c>
      <c r="G10" s="15" t="s">
        <v>27</v>
      </c>
      <c r="H10" s="15">
        <v>42</v>
      </c>
      <c r="I10" s="15">
        <v>0</v>
      </c>
      <c r="J10" s="15">
        <v>42</v>
      </c>
      <c r="K10" s="15">
        <v>0</v>
      </c>
      <c r="L10" s="15">
        <v>0</v>
      </c>
      <c r="M10" s="15">
        <v>72</v>
      </c>
      <c r="N10" s="15">
        <v>39</v>
      </c>
      <c r="O10" s="15">
        <v>17</v>
      </c>
      <c r="P10" s="15">
        <v>8</v>
      </c>
      <c r="Q10" s="15">
        <v>7</v>
      </c>
      <c r="R10" s="15">
        <v>1</v>
      </c>
      <c r="S10" s="15">
        <v>0</v>
      </c>
    </row>
    <row r="11" spans="1:19" ht="12">
      <c r="A11" s="27" t="s">
        <v>16</v>
      </c>
      <c r="B11" s="5"/>
      <c r="C11" s="14">
        <v>29</v>
      </c>
      <c r="D11" s="15">
        <v>18</v>
      </c>
      <c r="E11" s="15">
        <v>10</v>
      </c>
      <c r="F11" s="15">
        <v>1</v>
      </c>
      <c r="G11" s="15" t="s">
        <v>27</v>
      </c>
      <c r="H11" s="15">
        <v>15</v>
      </c>
      <c r="I11" s="15">
        <v>1</v>
      </c>
      <c r="J11" s="15">
        <v>14</v>
      </c>
      <c r="K11" s="15">
        <v>0</v>
      </c>
      <c r="L11" s="15">
        <v>0</v>
      </c>
      <c r="M11" s="15">
        <v>25</v>
      </c>
      <c r="N11" s="15">
        <v>12</v>
      </c>
      <c r="O11" s="15">
        <v>10</v>
      </c>
      <c r="P11" s="15">
        <v>0</v>
      </c>
      <c r="Q11" s="15">
        <v>0</v>
      </c>
      <c r="R11" s="15">
        <v>1</v>
      </c>
      <c r="S11" s="15">
        <v>2</v>
      </c>
    </row>
    <row r="12" spans="1:19" ht="12">
      <c r="A12" s="27" t="s">
        <v>17</v>
      </c>
      <c r="B12" s="5"/>
      <c r="C12" s="14">
        <v>40</v>
      </c>
      <c r="D12" s="15">
        <v>27</v>
      </c>
      <c r="E12" s="15">
        <v>12</v>
      </c>
      <c r="F12" s="15">
        <v>1</v>
      </c>
      <c r="G12" s="15" t="s">
        <v>27</v>
      </c>
      <c r="H12" s="15">
        <v>16</v>
      </c>
      <c r="I12" s="15">
        <v>0</v>
      </c>
      <c r="J12" s="15">
        <v>16</v>
      </c>
      <c r="K12" s="15">
        <v>0</v>
      </c>
      <c r="L12" s="15">
        <v>0</v>
      </c>
      <c r="M12" s="15">
        <v>37</v>
      </c>
      <c r="N12" s="15">
        <v>26</v>
      </c>
      <c r="O12" s="15">
        <v>10</v>
      </c>
      <c r="P12" s="15">
        <v>0</v>
      </c>
      <c r="Q12" s="15">
        <v>1</v>
      </c>
      <c r="R12" s="15">
        <v>0</v>
      </c>
      <c r="S12" s="15">
        <v>0</v>
      </c>
    </row>
    <row r="13" spans="1:19" ht="12">
      <c r="A13" s="27" t="s">
        <v>18</v>
      </c>
      <c r="B13" s="5"/>
      <c r="C13" s="14">
        <v>100</v>
      </c>
      <c r="D13" s="15">
        <v>77</v>
      </c>
      <c r="E13" s="15">
        <v>22</v>
      </c>
      <c r="F13" s="15">
        <v>1</v>
      </c>
      <c r="G13" s="15" t="s">
        <v>27</v>
      </c>
      <c r="H13" s="15">
        <v>20</v>
      </c>
      <c r="I13" s="15">
        <v>4</v>
      </c>
      <c r="J13" s="15">
        <v>16</v>
      </c>
      <c r="K13" s="15">
        <v>0</v>
      </c>
      <c r="L13" s="15">
        <v>0</v>
      </c>
      <c r="M13" s="15">
        <v>78</v>
      </c>
      <c r="N13" s="15">
        <v>45</v>
      </c>
      <c r="O13" s="15">
        <v>22</v>
      </c>
      <c r="P13" s="15">
        <v>4</v>
      </c>
      <c r="Q13" s="15">
        <v>3</v>
      </c>
      <c r="R13" s="15">
        <v>2</v>
      </c>
      <c r="S13" s="15">
        <v>2</v>
      </c>
    </row>
    <row r="14" spans="1:19" ht="12">
      <c r="A14" s="27" t="s">
        <v>19</v>
      </c>
      <c r="B14" s="5"/>
      <c r="C14" s="14">
        <v>43</v>
      </c>
      <c r="D14" s="15">
        <v>21</v>
      </c>
      <c r="E14" s="15">
        <v>19</v>
      </c>
      <c r="F14" s="15">
        <v>2</v>
      </c>
      <c r="G14" s="15">
        <v>1</v>
      </c>
      <c r="H14" s="15">
        <v>13</v>
      </c>
      <c r="I14" s="15">
        <v>0</v>
      </c>
      <c r="J14" s="15">
        <v>12</v>
      </c>
      <c r="K14" s="15">
        <v>0</v>
      </c>
      <c r="L14" s="15">
        <v>1</v>
      </c>
      <c r="M14" s="15">
        <v>38</v>
      </c>
      <c r="N14" s="15">
        <v>22</v>
      </c>
      <c r="O14" s="15">
        <v>11</v>
      </c>
      <c r="P14" s="15">
        <v>3</v>
      </c>
      <c r="Q14" s="15">
        <v>0</v>
      </c>
      <c r="R14" s="15">
        <v>1</v>
      </c>
      <c r="S14" s="15">
        <v>1</v>
      </c>
    </row>
    <row r="15" spans="1:19" ht="12">
      <c r="A15" s="27" t="s">
        <v>20</v>
      </c>
      <c r="B15" s="5"/>
      <c r="C15" s="14">
        <v>61</v>
      </c>
      <c r="D15" s="15">
        <v>37</v>
      </c>
      <c r="E15" s="15">
        <v>22</v>
      </c>
      <c r="F15" s="15">
        <v>2</v>
      </c>
      <c r="G15" s="15" t="s">
        <v>27</v>
      </c>
      <c r="H15" s="15">
        <v>19</v>
      </c>
      <c r="I15" s="15">
        <v>1</v>
      </c>
      <c r="J15" s="15">
        <v>18</v>
      </c>
      <c r="K15" s="15">
        <v>0</v>
      </c>
      <c r="L15" s="15">
        <v>0</v>
      </c>
      <c r="M15" s="15">
        <v>51</v>
      </c>
      <c r="N15" s="15">
        <v>30</v>
      </c>
      <c r="O15" s="15">
        <v>16</v>
      </c>
      <c r="P15" s="15">
        <v>3</v>
      </c>
      <c r="Q15" s="15">
        <v>2</v>
      </c>
      <c r="R15" s="15">
        <v>0</v>
      </c>
      <c r="S15" s="15">
        <v>0</v>
      </c>
    </row>
    <row r="16" spans="1:19" ht="12">
      <c r="A16" s="27"/>
      <c r="B16" s="5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ht="12">
      <c r="A17" s="27" t="s">
        <v>21</v>
      </c>
      <c r="B17" s="5"/>
      <c r="C17" s="14">
        <f>SUM(C18:C22)</f>
        <v>30</v>
      </c>
      <c r="D17" s="15">
        <f>SUM(D18:D22)</f>
        <v>18</v>
      </c>
      <c r="E17" s="15">
        <f aca="true" t="shared" si="3" ref="E17:S17">SUM(E18:E22)</f>
        <v>11</v>
      </c>
      <c r="F17" s="15">
        <f t="shared" si="3"/>
        <v>1</v>
      </c>
      <c r="G17" s="15">
        <f t="shared" si="3"/>
        <v>0</v>
      </c>
      <c r="H17" s="15">
        <f t="shared" si="3"/>
        <v>15</v>
      </c>
      <c r="I17" s="15">
        <f t="shared" si="3"/>
        <v>1</v>
      </c>
      <c r="J17" s="15">
        <f t="shared" si="3"/>
        <v>14</v>
      </c>
      <c r="K17" s="15">
        <f t="shared" si="3"/>
        <v>0</v>
      </c>
      <c r="L17" s="15">
        <f t="shared" si="3"/>
        <v>0</v>
      </c>
      <c r="M17" s="15">
        <f t="shared" si="3"/>
        <v>27</v>
      </c>
      <c r="N17" s="15">
        <f t="shared" si="3"/>
        <v>14</v>
      </c>
      <c r="O17" s="15">
        <f t="shared" si="3"/>
        <v>12</v>
      </c>
      <c r="P17" s="15">
        <f t="shared" si="3"/>
        <v>0</v>
      </c>
      <c r="Q17" s="15">
        <f t="shared" si="3"/>
        <v>1</v>
      </c>
      <c r="R17" s="15">
        <f t="shared" si="3"/>
        <v>0</v>
      </c>
      <c r="S17" s="15">
        <f t="shared" si="3"/>
        <v>0</v>
      </c>
    </row>
    <row r="18" spans="2:19" ht="12">
      <c r="B18" s="27" t="s">
        <v>22</v>
      </c>
      <c r="C18" s="14">
        <v>18</v>
      </c>
      <c r="D18" s="15">
        <v>15</v>
      </c>
      <c r="E18" s="15">
        <v>2</v>
      </c>
      <c r="F18" s="15">
        <v>1</v>
      </c>
      <c r="G18" s="15">
        <v>0</v>
      </c>
      <c r="H18" s="15">
        <v>3</v>
      </c>
      <c r="I18" s="15">
        <v>0</v>
      </c>
      <c r="J18" s="15">
        <v>3</v>
      </c>
      <c r="K18" s="15">
        <v>0</v>
      </c>
      <c r="L18" s="15">
        <v>0</v>
      </c>
      <c r="M18" s="15">
        <v>10</v>
      </c>
      <c r="N18" s="15">
        <v>3</v>
      </c>
      <c r="O18" s="15">
        <v>6</v>
      </c>
      <c r="P18" s="15">
        <v>0</v>
      </c>
      <c r="Q18" s="15">
        <v>1</v>
      </c>
      <c r="R18" s="15">
        <v>0</v>
      </c>
      <c r="S18" s="15">
        <v>0</v>
      </c>
    </row>
    <row r="19" spans="2:19" ht="12">
      <c r="B19" s="27" t="s">
        <v>23</v>
      </c>
      <c r="C19" s="14">
        <v>3</v>
      </c>
      <c r="D19" s="15">
        <v>2</v>
      </c>
      <c r="E19" s="15">
        <v>1</v>
      </c>
      <c r="F19" s="15">
        <v>0</v>
      </c>
      <c r="G19" s="15">
        <v>0</v>
      </c>
      <c r="H19" s="15">
        <v>5</v>
      </c>
      <c r="I19" s="15">
        <v>1</v>
      </c>
      <c r="J19" s="15">
        <v>4</v>
      </c>
      <c r="K19" s="15">
        <v>0</v>
      </c>
      <c r="L19" s="15">
        <v>0</v>
      </c>
      <c r="M19" s="15">
        <v>7</v>
      </c>
      <c r="N19" s="15">
        <v>5</v>
      </c>
      <c r="O19" s="15">
        <v>2</v>
      </c>
      <c r="P19" s="15">
        <v>0</v>
      </c>
      <c r="Q19" s="15">
        <v>0</v>
      </c>
      <c r="R19" s="15">
        <v>0</v>
      </c>
      <c r="S19" s="15">
        <v>0</v>
      </c>
    </row>
    <row r="20" spans="2:19" ht="12">
      <c r="B20" s="27" t="s">
        <v>24</v>
      </c>
      <c r="C20" s="14">
        <v>2</v>
      </c>
      <c r="D20" s="15">
        <v>0</v>
      </c>
      <c r="E20" s="15">
        <v>2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1</v>
      </c>
      <c r="N20" s="15">
        <v>1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2:19" ht="12">
      <c r="B21" s="27" t="s">
        <v>25</v>
      </c>
      <c r="C21" s="14">
        <v>5</v>
      </c>
      <c r="D21" s="15">
        <v>1</v>
      </c>
      <c r="E21" s="15">
        <v>4</v>
      </c>
      <c r="F21" s="15">
        <v>0</v>
      </c>
      <c r="G21" s="15">
        <v>0</v>
      </c>
      <c r="H21" s="15">
        <v>7</v>
      </c>
      <c r="I21" s="15">
        <v>0</v>
      </c>
      <c r="J21" s="15">
        <v>7</v>
      </c>
      <c r="K21" s="15">
        <v>0</v>
      </c>
      <c r="L21" s="15">
        <v>0</v>
      </c>
      <c r="M21" s="15">
        <v>9</v>
      </c>
      <c r="N21" s="15">
        <v>5</v>
      </c>
      <c r="O21" s="15">
        <v>4</v>
      </c>
      <c r="P21" s="15">
        <v>0</v>
      </c>
      <c r="Q21" s="15">
        <v>0</v>
      </c>
      <c r="R21" s="15">
        <v>0</v>
      </c>
      <c r="S21" s="15">
        <v>0</v>
      </c>
    </row>
    <row r="22" spans="2:19" ht="12">
      <c r="B22" s="27" t="s">
        <v>26</v>
      </c>
      <c r="C22" s="14">
        <v>2</v>
      </c>
      <c r="D22" s="15">
        <v>0</v>
      </c>
      <c r="E22" s="15">
        <v>2</v>
      </c>
      <c r="F22" s="15">
        <v>0</v>
      </c>
      <c r="G22" s="15" t="s">
        <v>27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ht="12">
      <c r="A23" s="27"/>
      <c r="B23" s="20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">
      <c r="A24" s="27" t="s">
        <v>28</v>
      </c>
      <c r="B24" s="5"/>
      <c r="C24" s="14">
        <f>SUM(C25:C32)</f>
        <v>64</v>
      </c>
      <c r="D24" s="15">
        <f>SUM(D25:D32)</f>
        <v>33</v>
      </c>
      <c r="E24" s="15">
        <f aca="true" t="shared" si="4" ref="E24:S24">SUM(E25:E32)</f>
        <v>28</v>
      </c>
      <c r="F24" s="15">
        <f t="shared" si="4"/>
        <v>3</v>
      </c>
      <c r="G24" s="15">
        <f t="shared" si="4"/>
        <v>0</v>
      </c>
      <c r="H24" s="15">
        <f t="shared" si="4"/>
        <v>38</v>
      </c>
      <c r="I24" s="15">
        <f t="shared" si="4"/>
        <v>2</v>
      </c>
      <c r="J24" s="15">
        <f t="shared" si="4"/>
        <v>35</v>
      </c>
      <c r="K24" s="15">
        <f t="shared" si="4"/>
        <v>0</v>
      </c>
      <c r="L24" s="15">
        <f t="shared" si="4"/>
        <v>1</v>
      </c>
      <c r="M24" s="15">
        <f t="shared" si="4"/>
        <v>65</v>
      </c>
      <c r="N24" s="15">
        <f t="shared" si="4"/>
        <v>30</v>
      </c>
      <c r="O24" s="15">
        <f t="shared" si="4"/>
        <v>21</v>
      </c>
      <c r="P24" s="15">
        <f t="shared" si="4"/>
        <v>5</v>
      </c>
      <c r="Q24" s="15">
        <f t="shared" si="4"/>
        <v>4</v>
      </c>
      <c r="R24" s="15">
        <f t="shared" si="4"/>
        <v>3</v>
      </c>
      <c r="S24" s="15">
        <f t="shared" si="4"/>
        <v>2</v>
      </c>
    </row>
    <row r="25" spans="2:19" ht="12">
      <c r="B25" s="27" t="s">
        <v>29</v>
      </c>
      <c r="C25" s="14">
        <v>44</v>
      </c>
      <c r="D25" s="15">
        <v>27</v>
      </c>
      <c r="E25" s="15">
        <v>15</v>
      </c>
      <c r="F25" s="15">
        <v>2</v>
      </c>
      <c r="G25" s="15">
        <v>0</v>
      </c>
      <c r="H25" s="15">
        <v>18</v>
      </c>
      <c r="I25" s="15">
        <v>0</v>
      </c>
      <c r="J25" s="15">
        <v>18</v>
      </c>
      <c r="K25" s="15">
        <v>0</v>
      </c>
      <c r="L25" s="15">
        <v>0</v>
      </c>
      <c r="M25" s="15">
        <v>40</v>
      </c>
      <c r="N25" s="15">
        <v>17</v>
      </c>
      <c r="O25" s="15">
        <v>15</v>
      </c>
      <c r="P25" s="15">
        <v>5</v>
      </c>
      <c r="Q25" s="15">
        <v>1</v>
      </c>
      <c r="R25" s="15">
        <v>2</v>
      </c>
      <c r="S25" s="15">
        <v>0</v>
      </c>
    </row>
    <row r="26" spans="2:19" ht="12">
      <c r="B26" s="27" t="s">
        <v>30</v>
      </c>
      <c r="C26" s="14">
        <v>4</v>
      </c>
      <c r="D26" s="15">
        <v>0</v>
      </c>
      <c r="E26" s="15">
        <v>4</v>
      </c>
      <c r="F26" s="15">
        <v>0</v>
      </c>
      <c r="G26" s="15">
        <v>0</v>
      </c>
      <c r="H26" s="15">
        <v>7</v>
      </c>
      <c r="I26" s="15">
        <v>0</v>
      </c>
      <c r="J26" s="15">
        <v>6</v>
      </c>
      <c r="K26" s="15">
        <v>0</v>
      </c>
      <c r="L26" s="15">
        <v>1</v>
      </c>
      <c r="M26" s="15">
        <v>4</v>
      </c>
      <c r="N26" s="15">
        <v>1</v>
      </c>
      <c r="O26" s="15">
        <v>0</v>
      </c>
      <c r="P26" s="15">
        <v>0</v>
      </c>
      <c r="Q26" s="15">
        <v>1</v>
      </c>
      <c r="R26" s="15">
        <v>1</v>
      </c>
      <c r="S26" s="15">
        <v>1</v>
      </c>
    </row>
    <row r="27" spans="2:19" ht="12">
      <c r="B27" s="27" t="s">
        <v>31</v>
      </c>
      <c r="C27" s="14">
        <v>9</v>
      </c>
      <c r="D27" s="15">
        <v>6</v>
      </c>
      <c r="E27" s="15">
        <v>2</v>
      </c>
      <c r="F27" s="15">
        <v>1</v>
      </c>
      <c r="G27" s="15">
        <v>0</v>
      </c>
      <c r="H27" s="15">
        <v>6</v>
      </c>
      <c r="I27" s="15">
        <v>2</v>
      </c>
      <c r="J27" s="15">
        <v>4</v>
      </c>
      <c r="K27" s="15">
        <v>0</v>
      </c>
      <c r="L27" s="15">
        <v>0</v>
      </c>
      <c r="M27" s="15">
        <v>17</v>
      </c>
      <c r="N27" s="15">
        <v>10</v>
      </c>
      <c r="O27" s="15">
        <v>6</v>
      </c>
      <c r="P27" s="15">
        <v>0</v>
      </c>
      <c r="Q27" s="15">
        <v>1</v>
      </c>
      <c r="R27" s="15">
        <v>0</v>
      </c>
      <c r="S27" s="15">
        <v>0</v>
      </c>
    </row>
    <row r="28" spans="2:19" ht="12">
      <c r="B28" s="27" t="s">
        <v>32</v>
      </c>
      <c r="C28" s="14">
        <v>2</v>
      </c>
      <c r="D28" s="15">
        <v>0</v>
      </c>
      <c r="E28" s="15">
        <v>2</v>
      </c>
      <c r="F28" s="15">
        <v>0</v>
      </c>
      <c r="G28" s="15">
        <v>0</v>
      </c>
      <c r="H28" s="15">
        <v>3</v>
      </c>
      <c r="I28" s="15">
        <v>0</v>
      </c>
      <c r="J28" s="15">
        <v>3</v>
      </c>
      <c r="K28" s="15">
        <v>0</v>
      </c>
      <c r="L28" s="15">
        <v>0</v>
      </c>
      <c r="M28" s="15">
        <v>2</v>
      </c>
      <c r="N28" s="15">
        <v>1</v>
      </c>
      <c r="O28" s="15">
        <v>0</v>
      </c>
      <c r="P28" s="15">
        <v>0</v>
      </c>
      <c r="Q28" s="15">
        <v>0</v>
      </c>
      <c r="R28" s="15">
        <v>0</v>
      </c>
      <c r="S28" s="15">
        <v>1</v>
      </c>
    </row>
    <row r="29" spans="2:19" ht="12">
      <c r="B29" s="27" t="s">
        <v>33</v>
      </c>
      <c r="C29" s="14">
        <v>1</v>
      </c>
      <c r="D29" s="15">
        <v>0</v>
      </c>
      <c r="E29" s="15">
        <v>1</v>
      </c>
      <c r="F29" s="15">
        <v>0</v>
      </c>
      <c r="G29" s="15">
        <v>0</v>
      </c>
      <c r="H29" s="15">
        <v>1</v>
      </c>
      <c r="I29" s="15">
        <v>0</v>
      </c>
      <c r="J29" s="15">
        <v>1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2:19" ht="12">
      <c r="B30" s="27" t="s">
        <v>34</v>
      </c>
      <c r="C30" s="14">
        <v>2</v>
      </c>
      <c r="D30" s="15">
        <v>0</v>
      </c>
      <c r="E30" s="15">
        <v>2</v>
      </c>
      <c r="F30" s="15">
        <v>0</v>
      </c>
      <c r="G30" s="15">
        <v>0</v>
      </c>
      <c r="H30" s="15">
        <v>2</v>
      </c>
      <c r="I30" s="15">
        <v>0</v>
      </c>
      <c r="J30" s="15">
        <v>2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</row>
    <row r="31" spans="2:19" ht="12">
      <c r="B31" s="27" t="s">
        <v>35</v>
      </c>
      <c r="C31" s="14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2:19" ht="12">
      <c r="B32" s="27" t="s">
        <v>36</v>
      </c>
      <c r="C32" s="14">
        <v>2</v>
      </c>
      <c r="D32" s="15">
        <v>0</v>
      </c>
      <c r="E32" s="15">
        <v>2</v>
      </c>
      <c r="F32" s="15">
        <v>0</v>
      </c>
      <c r="G32" s="15">
        <v>0</v>
      </c>
      <c r="H32" s="15">
        <v>1</v>
      </c>
      <c r="I32" s="15">
        <v>0</v>
      </c>
      <c r="J32" s="15">
        <v>1</v>
      </c>
      <c r="K32" s="15">
        <v>0</v>
      </c>
      <c r="L32" s="15">
        <v>0</v>
      </c>
      <c r="M32" s="15">
        <v>2</v>
      </c>
      <c r="N32" s="15">
        <v>1</v>
      </c>
      <c r="O32" s="15">
        <v>0</v>
      </c>
      <c r="P32" s="15">
        <v>0</v>
      </c>
      <c r="Q32" s="15">
        <v>1</v>
      </c>
      <c r="R32" s="15">
        <v>0</v>
      </c>
      <c r="S32" s="15">
        <v>0</v>
      </c>
    </row>
    <row r="33" spans="1:19" ht="12">
      <c r="A33" s="27"/>
      <c r="B33" s="20"/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">
      <c r="A34" s="27" t="s">
        <v>37</v>
      </c>
      <c r="B34" s="5"/>
      <c r="C34" s="14">
        <f>SUM(C35:C39)</f>
        <v>29</v>
      </c>
      <c r="D34" s="15">
        <f>SUM(D35:D39)</f>
        <v>17</v>
      </c>
      <c r="E34" s="15">
        <f aca="true" t="shared" si="5" ref="E34:S34">SUM(E35:E39)</f>
        <v>10</v>
      </c>
      <c r="F34" s="15">
        <f t="shared" si="5"/>
        <v>2</v>
      </c>
      <c r="G34" s="15">
        <f t="shared" si="5"/>
        <v>0</v>
      </c>
      <c r="H34" s="15">
        <f t="shared" si="5"/>
        <v>14</v>
      </c>
      <c r="I34" s="15">
        <f t="shared" si="5"/>
        <v>0</v>
      </c>
      <c r="J34" s="15">
        <f t="shared" si="5"/>
        <v>14</v>
      </c>
      <c r="K34" s="15">
        <f t="shared" si="5"/>
        <v>0</v>
      </c>
      <c r="L34" s="15">
        <f t="shared" si="5"/>
        <v>0</v>
      </c>
      <c r="M34" s="15">
        <f t="shared" si="5"/>
        <v>19</v>
      </c>
      <c r="N34" s="15">
        <f t="shared" si="5"/>
        <v>10</v>
      </c>
      <c r="O34" s="15">
        <f t="shared" si="5"/>
        <v>8</v>
      </c>
      <c r="P34" s="15">
        <f t="shared" si="5"/>
        <v>0</v>
      </c>
      <c r="Q34" s="15">
        <f t="shared" si="5"/>
        <v>0</v>
      </c>
      <c r="R34" s="15">
        <f t="shared" si="5"/>
        <v>0</v>
      </c>
      <c r="S34" s="15">
        <f t="shared" si="5"/>
        <v>1</v>
      </c>
    </row>
    <row r="35" spans="2:19" ht="12">
      <c r="B35" s="27" t="s">
        <v>38</v>
      </c>
      <c r="C35" s="14">
        <v>0</v>
      </c>
      <c r="D35" s="15">
        <v>0</v>
      </c>
      <c r="E35" s="15">
        <v>0</v>
      </c>
      <c r="F35" s="15">
        <v>0</v>
      </c>
      <c r="G35" s="15">
        <v>0</v>
      </c>
      <c r="H35" s="15">
        <v>1</v>
      </c>
      <c r="I35" s="15">
        <v>0</v>
      </c>
      <c r="J35" s="15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</row>
    <row r="36" spans="2:19" ht="12">
      <c r="B36" s="27" t="s">
        <v>39</v>
      </c>
      <c r="C36" s="14">
        <v>3</v>
      </c>
      <c r="D36" s="15">
        <v>0</v>
      </c>
      <c r="E36" s="15">
        <v>2</v>
      </c>
      <c r="F36" s="15">
        <v>1</v>
      </c>
      <c r="G36" s="15">
        <v>0</v>
      </c>
      <c r="H36" s="15">
        <v>2</v>
      </c>
      <c r="I36" s="15">
        <v>0</v>
      </c>
      <c r="J36" s="15">
        <v>2</v>
      </c>
      <c r="K36" s="15">
        <v>0</v>
      </c>
      <c r="L36" s="15">
        <v>0</v>
      </c>
      <c r="M36" s="15">
        <v>1</v>
      </c>
      <c r="N36" s="15">
        <v>0</v>
      </c>
      <c r="O36" s="15">
        <v>1</v>
      </c>
      <c r="P36" s="15">
        <v>0</v>
      </c>
      <c r="Q36" s="15">
        <v>0</v>
      </c>
      <c r="R36" s="15">
        <v>0</v>
      </c>
      <c r="S36" s="15">
        <v>0</v>
      </c>
    </row>
    <row r="37" spans="2:19" ht="12">
      <c r="B37" s="27" t="s">
        <v>40</v>
      </c>
      <c r="C37" s="14">
        <v>21</v>
      </c>
      <c r="D37" s="15">
        <v>15</v>
      </c>
      <c r="E37" s="15">
        <v>5</v>
      </c>
      <c r="F37" s="15">
        <v>1</v>
      </c>
      <c r="G37" s="15">
        <v>0</v>
      </c>
      <c r="H37" s="15">
        <v>6</v>
      </c>
      <c r="I37" s="15">
        <v>0</v>
      </c>
      <c r="J37" s="15">
        <v>6</v>
      </c>
      <c r="K37" s="15">
        <v>0</v>
      </c>
      <c r="L37" s="15">
        <v>0</v>
      </c>
      <c r="M37" s="15">
        <v>14</v>
      </c>
      <c r="N37" s="15">
        <v>8</v>
      </c>
      <c r="O37" s="15">
        <v>5</v>
      </c>
      <c r="P37" s="15">
        <v>0</v>
      </c>
      <c r="Q37" s="15">
        <v>0</v>
      </c>
      <c r="R37" s="15">
        <v>0</v>
      </c>
      <c r="S37" s="15">
        <v>1</v>
      </c>
    </row>
    <row r="38" spans="2:19" ht="12">
      <c r="B38" s="27" t="s">
        <v>41</v>
      </c>
      <c r="C38" s="14">
        <v>2</v>
      </c>
      <c r="D38" s="15">
        <v>0</v>
      </c>
      <c r="E38" s="15">
        <v>2</v>
      </c>
      <c r="F38" s="15">
        <v>0</v>
      </c>
      <c r="G38" s="15">
        <v>0</v>
      </c>
      <c r="H38" s="15">
        <v>3</v>
      </c>
      <c r="I38" s="15">
        <v>0</v>
      </c>
      <c r="J38" s="15">
        <v>3</v>
      </c>
      <c r="K38" s="15">
        <v>0</v>
      </c>
      <c r="L38" s="15">
        <v>0</v>
      </c>
      <c r="M38" s="15">
        <v>1</v>
      </c>
      <c r="N38" s="15">
        <v>1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</row>
    <row r="39" spans="2:19" ht="12">
      <c r="B39" s="27" t="s">
        <v>42</v>
      </c>
      <c r="C39" s="14">
        <v>3</v>
      </c>
      <c r="D39" s="15">
        <v>2</v>
      </c>
      <c r="E39" s="15">
        <v>1</v>
      </c>
      <c r="F39" s="15">
        <v>0</v>
      </c>
      <c r="G39" s="15">
        <v>0</v>
      </c>
      <c r="H39" s="15">
        <v>2</v>
      </c>
      <c r="I39" s="15">
        <v>0</v>
      </c>
      <c r="J39" s="15">
        <v>2</v>
      </c>
      <c r="K39" s="15">
        <v>0</v>
      </c>
      <c r="L39" s="15">
        <v>0</v>
      </c>
      <c r="M39" s="15">
        <v>3</v>
      </c>
      <c r="N39" s="15">
        <v>1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</row>
    <row r="40" spans="1:19" ht="12">
      <c r="A40" s="27"/>
      <c r="B40" s="20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2">
      <c r="A41" s="27" t="s">
        <v>43</v>
      </c>
      <c r="B41" s="5"/>
      <c r="C41" s="14">
        <f>SUM(C42:C48)</f>
        <v>53</v>
      </c>
      <c r="D41" s="15">
        <f>SUM(D42:D48)</f>
        <v>30</v>
      </c>
      <c r="E41" s="15">
        <f aca="true" t="shared" si="6" ref="E41:S41">SUM(E42:E48)</f>
        <v>20</v>
      </c>
      <c r="F41" s="15">
        <f t="shared" si="6"/>
        <v>2</v>
      </c>
      <c r="G41" s="15">
        <f t="shared" si="6"/>
        <v>1</v>
      </c>
      <c r="H41" s="15">
        <f t="shared" si="6"/>
        <v>25</v>
      </c>
      <c r="I41" s="15">
        <f t="shared" si="6"/>
        <v>0</v>
      </c>
      <c r="J41" s="15">
        <f t="shared" si="6"/>
        <v>25</v>
      </c>
      <c r="K41" s="15">
        <f t="shared" si="6"/>
        <v>0</v>
      </c>
      <c r="L41" s="15">
        <f t="shared" si="6"/>
        <v>0</v>
      </c>
      <c r="M41" s="15">
        <f t="shared" si="6"/>
        <v>47</v>
      </c>
      <c r="N41" s="15">
        <f t="shared" si="6"/>
        <v>23</v>
      </c>
      <c r="O41" s="15">
        <f t="shared" si="6"/>
        <v>9</v>
      </c>
      <c r="P41" s="15">
        <f t="shared" si="6"/>
        <v>4</v>
      </c>
      <c r="Q41" s="15">
        <f t="shared" si="6"/>
        <v>6</v>
      </c>
      <c r="R41" s="15">
        <f t="shared" si="6"/>
        <v>4</v>
      </c>
      <c r="S41" s="15">
        <f t="shared" si="6"/>
        <v>1</v>
      </c>
    </row>
    <row r="42" spans="2:19" ht="12">
      <c r="B42" s="27" t="s">
        <v>44</v>
      </c>
      <c r="C42" s="14">
        <v>8</v>
      </c>
      <c r="D42" s="15">
        <v>0</v>
      </c>
      <c r="E42" s="15">
        <v>8</v>
      </c>
      <c r="F42" s="15">
        <v>0</v>
      </c>
      <c r="G42" s="15">
        <v>0</v>
      </c>
      <c r="H42" s="15">
        <v>4</v>
      </c>
      <c r="I42" s="15">
        <v>0</v>
      </c>
      <c r="J42" s="15">
        <v>4</v>
      </c>
      <c r="K42" s="15">
        <v>0</v>
      </c>
      <c r="L42" s="15">
        <v>0</v>
      </c>
      <c r="M42" s="15">
        <v>10</v>
      </c>
      <c r="N42" s="15">
        <v>6</v>
      </c>
      <c r="O42" s="15">
        <v>1</v>
      </c>
      <c r="P42" s="15">
        <v>0</v>
      </c>
      <c r="Q42" s="15">
        <v>3</v>
      </c>
      <c r="R42" s="15">
        <v>0</v>
      </c>
      <c r="S42" s="15">
        <v>0</v>
      </c>
    </row>
    <row r="43" spans="2:19" ht="12">
      <c r="B43" s="27" t="s">
        <v>45</v>
      </c>
      <c r="C43" s="14">
        <v>20</v>
      </c>
      <c r="D43" s="15">
        <v>16</v>
      </c>
      <c r="E43" s="15">
        <v>3</v>
      </c>
      <c r="F43" s="15">
        <v>1</v>
      </c>
      <c r="G43" s="15">
        <v>0</v>
      </c>
      <c r="H43" s="15">
        <v>7</v>
      </c>
      <c r="I43" s="15">
        <v>0</v>
      </c>
      <c r="J43" s="15">
        <v>7</v>
      </c>
      <c r="K43" s="15">
        <v>0</v>
      </c>
      <c r="L43" s="15">
        <v>0</v>
      </c>
      <c r="M43" s="15">
        <v>11</v>
      </c>
      <c r="N43" s="15">
        <v>7</v>
      </c>
      <c r="O43" s="15">
        <v>4</v>
      </c>
      <c r="P43" s="15">
        <v>0</v>
      </c>
      <c r="Q43" s="15">
        <v>0</v>
      </c>
      <c r="R43" s="15">
        <v>0</v>
      </c>
      <c r="S43" s="15">
        <v>0</v>
      </c>
    </row>
    <row r="44" spans="2:19" ht="12">
      <c r="B44" s="27" t="s">
        <v>46</v>
      </c>
      <c r="C44" s="14">
        <v>6</v>
      </c>
      <c r="D44" s="15">
        <v>6</v>
      </c>
      <c r="E44" s="15">
        <v>0</v>
      </c>
      <c r="F44" s="15">
        <v>0</v>
      </c>
      <c r="G44" s="15">
        <v>0</v>
      </c>
      <c r="H44" s="15">
        <v>3</v>
      </c>
      <c r="I44" s="15">
        <v>0</v>
      </c>
      <c r="J44" s="15">
        <v>3</v>
      </c>
      <c r="K44" s="15">
        <v>0</v>
      </c>
      <c r="L44" s="15">
        <v>0</v>
      </c>
      <c r="M44" s="15">
        <v>6</v>
      </c>
      <c r="N44" s="15">
        <v>3</v>
      </c>
      <c r="O44" s="15">
        <v>3</v>
      </c>
      <c r="P44" s="15">
        <v>0</v>
      </c>
      <c r="Q44" s="15">
        <v>0</v>
      </c>
      <c r="R44" s="15">
        <v>0</v>
      </c>
      <c r="S44" s="15">
        <v>0</v>
      </c>
    </row>
    <row r="45" spans="2:19" ht="12">
      <c r="B45" s="27" t="s">
        <v>47</v>
      </c>
      <c r="C45" s="14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</row>
    <row r="46" spans="2:19" ht="12">
      <c r="B46" s="27" t="s">
        <v>48</v>
      </c>
      <c r="C46" s="14">
        <v>13</v>
      </c>
      <c r="D46" s="15">
        <v>8</v>
      </c>
      <c r="E46" s="15">
        <v>3</v>
      </c>
      <c r="F46" s="15">
        <v>1</v>
      </c>
      <c r="G46" s="15">
        <v>1</v>
      </c>
      <c r="H46" s="15">
        <v>6</v>
      </c>
      <c r="I46" s="15">
        <v>0</v>
      </c>
      <c r="J46" s="15">
        <v>6</v>
      </c>
      <c r="K46" s="15">
        <v>0</v>
      </c>
      <c r="L46" s="15">
        <v>0</v>
      </c>
      <c r="M46" s="15">
        <v>12</v>
      </c>
      <c r="N46" s="15">
        <v>5</v>
      </c>
      <c r="O46" s="15">
        <v>1</v>
      </c>
      <c r="P46" s="15">
        <v>4</v>
      </c>
      <c r="Q46" s="15">
        <v>1</v>
      </c>
      <c r="R46" s="15">
        <v>0</v>
      </c>
      <c r="S46" s="15">
        <v>1</v>
      </c>
    </row>
    <row r="47" spans="2:19" ht="12">
      <c r="B47" s="27" t="s">
        <v>49</v>
      </c>
      <c r="C47" s="14">
        <v>2</v>
      </c>
      <c r="D47" s="15">
        <v>0</v>
      </c>
      <c r="E47" s="15">
        <v>2</v>
      </c>
      <c r="F47" s="15">
        <v>0</v>
      </c>
      <c r="G47" s="15">
        <v>0</v>
      </c>
      <c r="H47" s="15">
        <v>4</v>
      </c>
      <c r="I47" s="15">
        <v>0</v>
      </c>
      <c r="J47" s="15">
        <v>4</v>
      </c>
      <c r="K47" s="15">
        <v>0</v>
      </c>
      <c r="L47" s="15">
        <v>0</v>
      </c>
      <c r="M47" s="15">
        <v>5</v>
      </c>
      <c r="N47" s="15">
        <v>1</v>
      </c>
      <c r="O47" s="15">
        <v>0</v>
      </c>
      <c r="P47" s="15">
        <v>0</v>
      </c>
      <c r="Q47" s="15">
        <v>0</v>
      </c>
      <c r="R47" s="15">
        <v>4</v>
      </c>
      <c r="S47" s="15">
        <v>0</v>
      </c>
    </row>
    <row r="48" spans="2:19" ht="12">
      <c r="B48" s="27" t="s">
        <v>50</v>
      </c>
      <c r="C48" s="14">
        <v>4</v>
      </c>
      <c r="D48" s="15">
        <v>0</v>
      </c>
      <c r="E48" s="15">
        <v>4</v>
      </c>
      <c r="F48" s="15">
        <v>0</v>
      </c>
      <c r="G48" s="15">
        <v>0</v>
      </c>
      <c r="H48" s="15">
        <v>1</v>
      </c>
      <c r="I48" s="15">
        <v>0</v>
      </c>
      <c r="J48" s="15">
        <v>1</v>
      </c>
      <c r="K48" s="15">
        <v>0</v>
      </c>
      <c r="L48" s="15">
        <v>0</v>
      </c>
      <c r="M48" s="15">
        <v>2</v>
      </c>
      <c r="N48" s="15">
        <v>0</v>
      </c>
      <c r="O48" s="15">
        <v>0</v>
      </c>
      <c r="P48" s="15">
        <v>0</v>
      </c>
      <c r="Q48" s="15">
        <v>2</v>
      </c>
      <c r="R48" s="15">
        <v>0</v>
      </c>
      <c r="S48" s="15">
        <v>0</v>
      </c>
    </row>
    <row r="49" spans="1:19" ht="12">
      <c r="A49" s="27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2">
      <c r="A50" s="27" t="s">
        <v>51</v>
      </c>
      <c r="B50" s="5"/>
      <c r="C50" s="14">
        <f>SUM(C51:C61)</f>
        <v>531</v>
      </c>
      <c r="D50" s="15">
        <f>SUM(D51:D61)</f>
        <v>379</v>
      </c>
      <c r="E50" s="15">
        <f aca="true" t="shared" si="7" ref="E50:S50">SUM(E51:E61)</f>
        <v>108</v>
      </c>
      <c r="F50" s="15">
        <f t="shared" si="7"/>
        <v>43</v>
      </c>
      <c r="G50" s="15">
        <f t="shared" si="7"/>
        <v>1</v>
      </c>
      <c r="H50" s="15">
        <f t="shared" si="7"/>
        <v>94</v>
      </c>
      <c r="I50" s="15">
        <f t="shared" si="7"/>
        <v>9</v>
      </c>
      <c r="J50" s="15">
        <f t="shared" si="7"/>
        <v>84</v>
      </c>
      <c r="K50" s="15">
        <f t="shared" si="7"/>
        <v>1</v>
      </c>
      <c r="L50" s="15">
        <f t="shared" si="7"/>
        <v>0</v>
      </c>
      <c r="M50" s="15">
        <f t="shared" si="7"/>
        <v>249</v>
      </c>
      <c r="N50" s="15">
        <f t="shared" si="7"/>
        <v>137</v>
      </c>
      <c r="O50" s="15">
        <f t="shared" si="7"/>
        <v>54</v>
      </c>
      <c r="P50" s="15">
        <f t="shared" si="7"/>
        <v>5</v>
      </c>
      <c r="Q50" s="15">
        <f t="shared" si="7"/>
        <v>34</v>
      </c>
      <c r="R50" s="15">
        <f t="shared" si="7"/>
        <v>15</v>
      </c>
      <c r="S50" s="15">
        <f t="shared" si="7"/>
        <v>4</v>
      </c>
    </row>
    <row r="51" spans="2:19" ht="12">
      <c r="B51" s="27" t="s">
        <v>52</v>
      </c>
      <c r="C51" s="14">
        <v>33</v>
      </c>
      <c r="D51" s="15">
        <v>10</v>
      </c>
      <c r="E51" s="15">
        <v>22</v>
      </c>
      <c r="F51" s="15">
        <v>1</v>
      </c>
      <c r="G51" s="15">
        <v>0</v>
      </c>
      <c r="H51" s="15">
        <v>16</v>
      </c>
      <c r="I51" s="15">
        <v>0</v>
      </c>
      <c r="J51" s="15">
        <v>16</v>
      </c>
      <c r="K51" s="15">
        <v>0</v>
      </c>
      <c r="L51" s="15">
        <v>0</v>
      </c>
      <c r="M51" s="15">
        <v>42</v>
      </c>
      <c r="N51" s="15">
        <v>20</v>
      </c>
      <c r="O51" s="15">
        <v>7</v>
      </c>
      <c r="P51" s="15">
        <v>0</v>
      </c>
      <c r="Q51" s="15">
        <v>4</v>
      </c>
      <c r="R51" s="15">
        <v>10</v>
      </c>
      <c r="S51" s="15">
        <v>1</v>
      </c>
    </row>
    <row r="52" spans="2:19" ht="12">
      <c r="B52" s="27" t="s">
        <v>53</v>
      </c>
      <c r="C52" s="14">
        <v>12</v>
      </c>
      <c r="D52" s="15">
        <v>0</v>
      </c>
      <c r="E52" s="15">
        <v>12</v>
      </c>
      <c r="F52" s="15">
        <v>0</v>
      </c>
      <c r="G52" s="15">
        <v>0</v>
      </c>
      <c r="H52" s="15">
        <v>9</v>
      </c>
      <c r="I52" s="15">
        <v>0</v>
      </c>
      <c r="J52" s="15">
        <v>9</v>
      </c>
      <c r="K52" s="15">
        <v>0</v>
      </c>
      <c r="L52" s="15">
        <v>0</v>
      </c>
      <c r="M52" s="15">
        <v>17</v>
      </c>
      <c r="N52" s="15">
        <v>16</v>
      </c>
      <c r="O52" s="15">
        <v>0</v>
      </c>
      <c r="P52" s="15">
        <v>0</v>
      </c>
      <c r="Q52" s="15">
        <v>0</v>
      </c>
      <c r="R52" s="15">
        <v>0</v>
      </c>
      <c r="S52" s="15">
        <v>1</v>
      </c>
    </row>
    <row r="53" spans="2:19" ht="12">
      <c r="B53" s="27" t="s">
        <v>54</v>
      </c>
      <c r="C53" s="14">
        <v>365</v>
      </c>
      <c r="D53" s="15">
        <v>322</v>
      </c>
      <c r="E53" s="15">
        <v>2</v>
      </c>
      <c r="F53" s="15">
        <v>40</v>
      </c>
      <c r="G53" s="15">
        <v>1</v>
      </c>
      <c r="H53" s="15">
        <v>15</v>
      </c>
      <c r="I53" s="15">
        <v>9</v>
      </c>
      <c r="J53" s="15">
        <v>5</v>
      </c>
      <c r="K53" s="15">
        <v>1</v>
      </c>
      <c r="L53" s="15">
        <v>0</v>
      </c>
      <c r="M53" s="15">
        <v>59</v>
      </c>
      <c r="N53" s="15">
        <v>20</v>
      </c>
      <c r="O53" s="15">
        <v>25</v>
      </c>
      <c r="P53" s="15">
        <v>4</v>
      </c>
      <c r="Q53" s="15">
        <v>6</v>
      </c>
      <c r="R53" s="15">
        <v>3</v>
      </c>
      <c r="S53" s="15">
        <v>1</v>
      </c>
    </row>
    <row r="54" spans="2:19" ht="12">
      <c r="B54" s="27" t="s">
        <v>55</v>
      </c>
      <c r="C54" s="14">
        <v>33</v>
      </c>
      <c r="D54" s="15">
        <v>5</v>
      </c>
      <c r="E54" s="15">
        <v>27</v>
      </c>
      <c r="F54" s="15">
        <v>1</v>
      </c>
      <c r="G54" s="15">
        <v>0</v>
      </c>
      <c r="H54" s="15">
        <v>11</v>
      </c>
      <c r="I54" s="15">
        <v>0</v>
      </c>
      <c r="J54" s="15">
        <v>11</v>
      </c>
      <c r="K54" s="15">
        <v>0</v>
      </c>
      <c r="L54" s="15">
        <v>0</v>
      </c>
      <c r="M54" s="15">
        <v>41</v>
      </c>
      <c r="N54" s="15">
        <v>23</v>
      </c>
      <c r="O54" s="15">
        <v>5</v>
      </c>
      <c r="P54" s="15">
        <v>0</v>
      </c>
      <c r="Q54" s="15">
        <v>10</v>
      </c>
      <c r="R54" s="15">
        <v>2</v>
      </c>
      <c r="S54" s="15">
        <v>1</v>
      </c>
    </row>
    <row r="55" spans="2:19" ht="12">
      <c r="B55" s="27" t="s">
        <v>56</v>
      </c>
      <c r="C55" s="14">
        <v>12</v>
      </c>
      <c r="D55" s="15">
        <v>0</v>
      </c>
      <c r="E55" s="15">
        <v>12</v>
      </c>
      <c r="F55" s="15">
        <v>0</v>
      </c>
      <c r="G55" s="15">
        <v>0</v>
      </c>
      <c r="H55" s="15">
        <v>10</v>
      </c>
      <c r="I55" s="15">
        <v>0</v>
      </c>
      <c r="J55" s="15">
        <v>10</v>
      </c>
      <c r="K55" s="15">
        <v>0</v>
      </c>
      <c r="L55" s="15">
        <v>0</v>
      </c>
      <c r="M55" s="15">
        <v>20</v>
      </c>
      <c r="N55" s="15">
        <v>13</v>
      </c>
      <c r="O55" s="15">
        <v>0</v>
      </c>
      <c r="P55" s="15">
        <v>0</v>
      </c>
      <c r="Q55" s="15">
        <v>7</v>
      </c>
      <c r="R55" s="15">
        <v>0</v>
      </c>
      <c r="S55" s="15">
        <v>0</v>
      </c>
    </row>
    <row r="56" spans="2:19" ht="12">
      <c r="B56" s="27" t="s">
        <v>57</v>
      </c>
      <c r="C56" s="14">
        <v>1</v>
      </c>
      <c r="D56" s="15">
        <v>0</v>
      </c>
      <c r="E56" s="15">
        <v>1</v>
      </c>
      <c r="F56" s="15">
        <v>0</v>
      </c>
      <c r="G56" s="15">
        <v>0</v>
      </c>
      <c r="H56" s="15">
        <v>3</v>
      </c>
      <c r="I56" s="15">
        <v>0</v>
      </c>
      <c r="J56" s="15">
        <v>3</v>
      </c>
      <c r="K56" s="15">
        <v>0</v>
      </c>
      <c r="L56" s="15">
        <v>0</v>
      </c>
      <c r="M56" s="15">
        <v>1</v>
      </c>
      <c r="N56" s="15">
        <v>0</v>
      </c>
      <c r="O56" s="15">
        <v>0</v>
      </c>
      <c r="P56" s="15">
        <v>0</v>
      </c>
      <c r="Q56" s="15">
        <v>1</v>
      </c>
      <c r="R56" s="15">
        <v>0</v>
      </c>
      <c r="S56" s="15">
        <v>0</v>
      </c>
    </row>
    <row r="57" spans="2:19" ht="12">
      <c r="B57" s="27" t="s">
        <v>58</v>
      </c>
      <c r="C57" s="14">
        <v>24</v>
      </c>
      <c r="D57" s="15">
        <v>16</v>
      </c>
      <c r="E57" s="15">
        <v>8</v>
      </c>
      <c r="F57" s="15">
        <v>0</v>
      </c>
      <c r="G57" s="15">
        <v>0</v>
      </c>
      <c r="H57" s="15">
        <v>6</v>
      </c>
      <c r="I57" s="15">
        <v>0</v>
      </c>
      <c r="J57" s="15">
        <v>6</v>
      </c>
      <c r="K57" s="15">
        <v>0</v>
      </c>
      <c r="L57" s="15">
        <v>0</v>
      </c>
      <c r="M57" s="15">
        <v>16</v>
      </c>
      <c r="N57" s="15">
        <v>8</v>
      </c>
      <c r="O57" s="15">
        <v>7</v>
      </c>
      <c r="P57" s="15">
        <v>0</v>
      </c>
      <c r="Q57" s="15">
        <v>1</v>
      </c>
      <c r="R57" s="15">
        <v>0</v>
      </c>
      <c r="S57" s="15">
        <v>0</v>
      </c>
    </row>
    <row r="58" spans="2:19" ht="12">
      <c r="B58" s="27" t="s">
        <v>59</v>
      </c>
      <c r="C58" s="14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</row>
    <row r="59" spans="2:19" ht="12">
      <c r="B59" s="27" t="s">
        <v>60</v>
      </c>
      <c r="C59" s="14">
        <v>4</v>
      </c>
      <c r="D59" s="15">
        <v>0</v>
      </c>
      <c r="E59" s="15">
        <v>4</v>
      </c>
      <c r="F59" s="15">
        <v>0</v>
      </c>
      <c r="G59" s="15">
        <v>0</v>
      </c>
      <c r="H59" s="15">
        <v>5</v>
      </c>
      <c r="I59" s="15">
        <v>0</v>
      </c>
      <c r="J59" s="15">
        <v>5</v>
      </c>
      <c r="K59" s="15">
        <v>0</v>
      </c>
      <c r="L59" s="15">
        <v>0</v>
      </c>
      <c r="M59" s="15">
        <v>9</v>
      </c>
      <c r="N59" s="15">
        <v>9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</row>
    <row r="60" spans="2:19" ht="12">
      <c r="B60" s="27" t="s">
        <v>61</v>
      </c>
      <c r="C60" s="14">
        <v>39</v>
      </c>
      <c r="D60" s="15">
        <v>22</v>
      </c>
      <c r="E60" s="15">
        <v>16</v>
      </c>
      <c r="F60" s="15">
        <v>1</v>
      </c>
      <c r="G60" s="15">
        <v>0</v>
      </c>
      <c r="H60" s="15">
        <v>14</v>
      </c>
      <c r="I60" s="15">
        <v>0</v>
      </c>
      <c r="J60" s="15">
        <v>14</v>
      </c>
      <c r="K60" s="15">
        <v>0</v>
      </c>
      <c r="L60" s="15">
        <v>0</v>
      </c>
      <c r="M60" s="15">
        <v>29</v>
      </c>
      <c r="N60" s="15">
        <v>19</v>
      </c>
      <c r="O60" s="15">
        <v>7</v>
      </c>
      <c r="P60" s="15">
        <v>1</v>
      </c>
      <c r="Q60" s="15">
        <v>2</v>
      </c>
      <c r="R60" s="15">
        <v>0</v>
      </c>
      <c r="S60" s="15">
        <v>0</v>
      </c>
    </row>
    <row r="61" spans="2:19" ht="12">
      <c r="B61" s="27" t="s">
        <v>62</v>
      </c>
      <c r="C61" s="14">
        <v>8</v>
      </c>
      <c r="D61" s="15">
        <v>4</v>
      </c>
      <c r="E61" s="15">
        <v>4</v>
      </c>
      <c r="F61" s="15">
        <v>0</v>
      </c>
      <c r="G61" s="15">
        <v>0</v>
      </c>
      <c r="H61" s="15">
        <v>5</v>
      </c>
      <c r="I61" s="15">
        <v>0</v>
      </c>
      <c r="J61" s="15">
        <v>5</v>
      </c>
      <c r="K61" s="15">
        <v>0</v>
      </c>
      <c r="L61" s="15">
        <v>0</v>
      </c>
      <c r="M61" s="15">
        <v>15</v>
      </c>
      <c r="N61" s="15">
        <v>9</v>
      </c>
      <c r="O61" s="15">
        <v>3</v>
      </c>
      <c r="P61" s="15">
        <v>0</v>
      </c>
      <c r="Q61" s="15">
        <v>3</v>
      </c>
      <c r="R61" s="15">
        <v>0</v>
      </c>
      <c r="S61" s="15">
        <v>0</v>
      </c>
    </row>
    <row r="62" spans="1:19" ht="12">
      <c r="A62" s="27"/>
      <c r="B62" s="20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ht="12">
      <c r="A63" s="27" t="s">
        <v>63</v>
      </c>
      <c r="B63" s="5"/>
      <c r="C63" s="14">
        <f>SUM(C64:C72)</f>
        <v>41</v>
      </c>
      <c r="D63" s="15">
        <f>SUM(D64:D72)</f>
        <v>17</v>
      </c>
      <c r="E63" s="15">
        <f aca="true" t="shared" si="8" ref="E63:S63">SUM(E64:E72)</f>
        <v>23</v>
      </c>
      <c r="F63" s="15">
        <f t="shared" si="8"/>
        <v>1</v>
      </c>
      <c r="G63" s="15">
        <f t="shared" si="8"/>
        <v>0</v>
      </c>
      <c r="H63" s="15">
        <f t="shared" si="8"/>
        <v>26</v>
      </c>
      <c r="I63" s="15">
        <f t="shared" si="8"/>
        <v>0</v>
      </c>
      <c r="J63" s="15">
        <f t="shared" si="8"/>
        <v>25</v>
      </c>
      <c r="K63" s="15">
        <f t="shared" si="8"/>
        <v>0</v>
      </c>
      <c r="L63" s="15">
        <f t="shared" si="8"/>
        <v>1</v>
      </c>
      <c r="M63" s="15">
        <f t="shared" si="8"/>
        <v>43</v>
      </c>
      <c r="N63" s="15">
        <f t="shared" si="8"/>
        <v>22</v>
      </c>
      <c r="O63" s="15">
        <f t="shared" si="8"/>
        <v>11</v>
      </c>
      <c r="P63" s="15">
        <f t="shared" si="8"/>
        <v>0</v>
      </c>
      <c r="Q63" s="15">
        <f t="shared" si="8"/>
        <v>4</v>
      </c>
      <c r="R63" s="15">
        <f t="shared" si="8"/>
        <v>4</v>
      </c>
      <c r="S63" s="15">
        <f t="shared" si="8"/>
        <v>2</v>
      </c>
    </row>
    <row r="64" spans="2:19" ht="12">
      <c r="B64" s="27" t="s">
        <v>64</v>
      </c>
      <c r="C64" s="14">
        <v>9</v>
      </c>
      <c r="D64" s="15">
        <v>1</v>
      </c>
      <c r="E64" s="15">
        <v>8</v>
      </c>
      <c r="F64" s="15">
        <v>0</v>
      </c>
      <c r="G64" s="15">
        <v>0</v>
      </c>
      <c r="H64" s="15">
        <v>3</v>
      </c>
      <c r="I64" s="15">
        <v>0</v>
      </c>
      <c r="J64" s="15">
        <v>3</v>
      </c>
      <c r="K64" s="15">
        <v>0</v>
      </c>
      <c r="L64" s="15">
        <v>0</v>
      </c>
      <c r="M64" s="15">
        <v>5</v>
      </c>
      <c r="N64" s="15">
        <v>2</v>
      </c>
      <c r="O64" s="15">
        <v>2</v>
      </c>
      <c r="P64" s="15">
        <v>0</v>
      </c>
      <c r="Q64" s="15">
        <v>1</v>
      </c>
      <c r="R64" s="15">
        <v>0</v>
      </c>
      <c r="S64" s="15">
        <v>0</v>
      </c>
    </row>
    <row r="65" spans="2:19" ht="12">
      <c r="B65" s="27" t="s">
        <v>65</v>
      </c>
      <c r="C65" s="14">
        <v>1</v>
      </c>
      <c r="D65" s="15">
        <v>0</v>
      </c>
      <c r="E65" s="15">
        <v>1</v>
      </c>
      <c r="F65" s="15">
        <v>0</v>
      </c>
      <c r="G65" s="15">
        <v>0</v>
      </c>
      <c r="H65" s="15">
        <v>1</v>
      </c>
      <c r="I65" s="15">
        <v>0</v>
      </c>
      <c r="J65" s="15">
        <v>1</v>
      </c>
      <c r="K65" s="15">
        <v>0</v>
      </c>
      <c r="L65" s="15">
        <v>0</v>
      </c>
      <c r="M65" s="15">
        <v>1</v>
      </c>
      <c r="N65" s="15">
        <v>1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</row>
    <row r="66" spans="2:19" ht="12">
      <c r="B66" s="27" t="s">
        <v>66</v>
      </c>
      <c r="C66" s="14">
        <v>10</v>
      </c>
      <c r="D66" s="15">
        <v>9</v>
      </c>
      <c r="E66" s="15">
        <v>1</v>
      </c>
      <c r="F66" s="15">
        <v>0</v>
      </c>
      <c r="G66" s="15">
        <v>0</v>
      </c>
      <c r="H66" s="15">
        <v>2</v>
      </c>
      <c r="I66" s="15">
        <v>0</v>
      </c>
      <c r="J66" s="15">
        <v>2</v>
      </c>
      <c r="K66" s="15">
        <v>0</v>
      </c>
      <c r="L66" s="15">
        <v>0</v>
      </c>
      <c r="M66" s="15">
        <v>8</v>
      </c>
      <c r="N66" s="15">
        <v>1</v>
      </c>
      <c r="O66" s="15">
        <v>5</v>
      </c>
      <c r="P66" s="15">
        <v>0</v>
      </c>
      <c r="Q66" s="15">
        <v>2</v>
      </c>
      <c r="R66" s="15">
        <v>0</v>
      </c>
      <c r="S66" s="15">
        <v>0</v>
      </c>
    </row>
    <row r="67" spans="2:19" ht="12">
      <c r="B67" s="27" t="s">
        <v>67</v>
      </c>
      <c r="C67" s="14">
        <v>3</v>
      </c>
      <c r="D67" s="15">
        <v>0</v>
      </c>
      <c r="E67" s="15">
        <v>3</v>
      </c>
      <c r="F67" s="15">
        <v>0</v>
      </c>
      <c r="G67" s="15">
        <v>0</v>
      </c>
      <c r="H67" s="15">
        <v>4</v>
      </c>
      <c r="I67" s="15">
        <v>0</v>
      </c>
      <c r="J67" s="15">
        <v>4</v>
      </c>
      <c r="K67" s="15">
        <v>0</v>
      </c>
      <c r="L67" s="15">
        <v>0</v>
      </c>
      <c r="M67" s="15">
        <v>2</v>
      </c>
      <c r="N67" s="15">
        <v>2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</row>
    <row r="68" spans="2:19" ht="12">
      <c r="B68" s="27" t="s">
        <v>68</v>
      </c>
      <c r="C68" s="14">
        <v>12</v>
      </c>
      <c r="D68" s="15">
        <v>7</v>
      </c>
      <c r="E68" s="15">
        <v>4</v>
      </c>
      <c r="F68" s="15">
        <v>1</v>
      </c>
      <c r="G68" s="15">
        <v>0</v>
      </c>
      <c r="H68" s="15">
        <v>6</v>
      </c>
      <c r="I68" s="15">
        <v>0</v>
      </c>
      <c r="J68" s="15">
        <v>6</v>
      </c>
      <c r="K68" s="15">
        <v>0</v>
      </c>
      <c r="L68" s="15">
        <v>0</v>
      </c>
      <c r="M68" s="15">
        <v>16</v>
      </c>
      <c r="N68" s="15">
        <v>10</v>
      </c>
      <c r="O68" s="15">
        <v>4</v>
      </c>
      <c r="P68" s="15">
        <v>0</v>
      </c>
      <c r="Q68" s="15">
        <v>0</v>
      </c>
      <c r="R68" s="15">
        <v>0</v>
      </c>
      <c r="S68" s="15">
        <v>2</v>
      </c>
    </row>
    <row r="69" spans="2:19" ht="12">
      <c r="B69" s="27" t="s">
        <v>69</v>
      </c>
      <c r="C69" s="14">
        <v>1</v>
      </c>
      <c r="D69" s="15">
        <v>0</v>
      </c>
      <c r="E69" s="15">
        <v>1</v>
      </c>
      <c r="F69" s="15">
        <v>0</v>
      </c>
      <c r="G69" s="15">
        <v>0</v>
      </c>
      <c r="H69" s="15">
        <v>2</v>
      </c>
      <c r="I69" s="15">
        <v>0</v>
      </c>
      <c r="J69" s="15">
        <v>2</v>
      </c>
      <c r="K69" s="15">
        <v>0</v>
      </c>
      <c r="L69" s="15">
        <v>0</v>
      </c>
      <c r="M69" s="15">
        <v>1</v>
      </c>
      <c r="N69" s="15">
        <v>1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</row>
    <row r="70" spans="2:19" ht="12">
      <c r="B70" s="27" t="s">
        <v>70</v>
      </c>
      <c r="C70" s="14">
        <v>2</v>
      </c>
      <c r="D70" s="15">
        <v>0</v>
      </c>
      <c r="E70" s="15">
        <v>2</v>
      </c>
      <c r="F70" s="15">
        <v>0</v>
      </c>
      <c r="G70" s="15">
        <v>0</v>
      </c>
      <c r="H70" s="15">
        <v>3</v>
      </c>
      <c r="I70" s="15">
        <v>0</v>
      </c>
      <c r="J70" s="15">
        <v>2</v>
      </c>
      <c r="K70" s="15">
        <v>0</v>
      </c>
      <c r="L70" s="15">
        <v>1</v>
      </c>
      <c r="M70" s="15">
        <v>5</v>
      </c>
      <c r="N70" s="15">
        <v>0</v>
      </c>
      <c r="O70" s="15">
        <v>0</v>
      </c>
      <c r="P70" s="15">
        <v>0</v>
      </c>
      <c r="Q70" s="15">
        <v>1</v>
      </c>
      <c r="R70" s="15">
        <v>4</v>
      </c>
      <c r="S70" s="15">
        <v>0</v>
      </c>
    </row>
    <row r="71" spans="2:19" ht="12">
      <c r="B71" s="27" t="s">
        <v>71</v>
      </c>
      <c r="C71" s="14">
        <v>1</v>
      </c>
      <c r="D71" s="15">
        <v>0</v>
      </c>
      <c r="E71" s="15">
        <v>1</v>
      </c>
      <c r="F71" s="15">
        <v>0</v>
      </c>
      <c r="G71" s="15">
        <v>0</v>
      </c>
      <c r="H71" s="15">
        <v>2</v>
      </c>
      <c r="I71" s="15">
        <v>0</v>
      </c>
      <c r="J71" s="15">
        <v>2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</row>
    <row r="72" spans="2:19" ht="12">
      <c r="B72" s="27" t="s">
        <v>72</v>
      </c>
      <c r="C72" s="14">
        <v>2</v>
      </c>
      <c r="D72" s="15">
        <v>0</v>
      </c>
      <c r="E72" s="15">
        <v>2</v>
      </c>
      <c r="F72" s="15">
        <v>0</v>
      </c>
      <c r="G72" s="15">
        <v>0</v>
      </c>
      <c r="H72" s="15">
        <v>3</v>
      </c>
      <c r="I72" s="15">
        <v>0</v>
      </c>
      <c r="J72" s="15">
        <v>3</v>
      </c>
      <c r="K72" s="15">
        <v>0</v>
      </c>
      <c r="L72" s="15">
        <v>0</v>
      </c>
      <c r="M72" s="15">
        <v>5</v>
      </c>
      <c r="N72" s="15">
        <v>5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</row>
    <row r="73" spans="1:19" ht="12">
      <c r="A73" s="27"/>
      <c r="B73" s="20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ht="12">
      <c r="A74" s="27" t="s">
        <v>73</v>
      </c>
      <c r="B74" s="5"/>
      <c r="C74" s="14">
        <f>SUM(C75:C83)</f>
        <v>69</v>
      </c>
      <c r="D74" s="15">
        <f>SUM(D75:D83)</f>
        <v>33</v>
      </c>
      <c r="E74" s="15">
        <f aca="true" t="shared" si="9" ref="E74:S74">SUM(E75:E83)</f>
        <v>33</v>
      </c>
      <c r="F74" s="15">
        <f t="shared" si="9"/>
        <v>3</v>
      </c>
      <c r="G74" s="15">
        <f t="shared" si="9"/>
        <v>0</v>
      </c>
      <c r="H74" s="15">
        <f t="shared" si="9"/>
        <v>27</v>
      </c>
      <c r="I74" s="15">
        <f t="shared" si="9"/>
        <v>0</v>
      </c>
      <c r="J74" s="15">
        <f t="shared" si="9"/>
        <v>27</v>
      </c>
      <c r="K74" s="15">
        <f t="shared" si="9"/>
        <v>0</v>
      </c>
      <c r="L74" s="15">
        <f t="shared" si="9"/>
        <v>0</v>
      </c>
      <c r="M74" s="15">
        <f t="shared" si="9"/>
        <v>46</v>
      </c>
      <c r="N74" s="15">
        <f t="shared" si="9"/>
        <v>27</v>
      </c>
      <c r="O74" s="15">
        <f t="shared" si="9"/>
        <v>14</v>
      </c>
      <c r="P74" s="15">
        <f t="shared" si="9"/>
        <v>0</v>
      </c>
      <c r="Q74" s="15">
        <f t="shared" si="9"/>
        <v>3</v>
      </c>
      <c r="R74" s="15">
        <f t="shared" si="9"/>
        <v>0</v>
      </c>
      <c r="S74" s="15">
        <f t="shared" si="9"/>
        <v>2</v>
      </c>
    </row>
    <row r="75" spans="2:19" ht="12">
      <c r="B75" s="27" t="s">
        <v>74</v>
      </c>
      <c r="C75" s="14">
        <v>1</v>
      </c>
      <c r="D75" s="15">
        <v>0</v>
      </c>
      <c r="E75" s="15">
        <v>1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</row>
    <row r="76" spans="2:19" ht="12">
      <c r="B76" s="27" t="s">
        <v>75</v>
      </c>
      <c r="C76" s="14">
        <v>2</v>
      </c>
      <c r="D76" s="15">
        <v>0</v>
      </c>
      <c r="E76" s="15">
        <v>2</v>
      </c>
      <c r="F76" s="15">
        <v>0</v>
      </c>
      <c r="G76" s="15">
        <v>0</v>
      </c>
      <c r="H76" s="15">
        <v>1</v>
      </c>
      <c r="I76" s="15">
        <v>0</v>
      </c>
      <c r="J76" s="15">
        <v>1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</row>
    <row r="77" spans="2:19" ht="12">
      <c r="B77" s="27" t="s">
        <v>76</v>
      </c>
      <c r="C77" s="14">
        <v>4</v>
      </c>
      <c r="D77" s="15">
        <v>0</v>
      </c>
      <c r="E77" s="15">
        <v>4</v>
      </c>
      <c r="F77" s="15">
        <v>0</v>
      </c>
      <c r="G77" s="15">
        <v>0</v>
      </c>
      <c r="H77" s="15">
        <v>2</v>
      </c>
      <c r="I77" s="15">
        <v>0</v>
      </c>
      <c r="J77" s="15">
        <v>2</v>
      </c>
      <c r="K77" s="15">
        <v>0</v>
      </c>
      <c r="L77" s="15">
        <v>0</v>
      </c>
      <c r="M77" s="15">
        <v>2</v>
      </c>
      <c r="N77" s="15">
        <v>1</v>
      </c>
      <c r="O77" s="15">
        <v>0</v>
      </c>
      <c r="P77" s="15">
        <v>0</v>
      </c>
      <c r="Q77" s="15">
        <v>1</v>
      </c>
      <c r="R77" s="15">
        <v>0</v>
      </c>
      <c r="S77" s="15">
        <v>0</v>
      </c>
    </row>
    <row r="78" spans="2:19" ht="12">
      <c r="B78" s="27" t="s">
        <v>77</v>
      </c>
      <c r="C78" s="14">
        <v>4</v>
      </c>
      <c r="D78" s="15">
        <v>0</v>
      </c>
      <c r="E78" s="15">
        <v>2</v>
      </c>
      <c r="F78" s="15">
        <v>2</v>
      </c>
      <c r="G78" s="15">
        <v>0</v>
      </c>
      <c r="H78" s="15">
        <v>4</v>
      </c>
      <c r="I78" s="15">
        <v>0</v>
      </c>
      <c r="J78" s="15">
        <v>4</v>
      </c>
      <c r="K78" s="15">
        <v>0</v>
      </c>
      <c r="L78" s="15">
        <v>0</v>
      </c>
      <c r="M78" s="15">
        <v>1</v>
      </c>
      <c r="N78" s="15">
        <v>1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</row>
    <row r="79" spans="2:19" ht="12">
      <c r="B79" s="27" t="s">
        <v>78</v>
      </c>
      <c r="C79" s="14">
        <v>7</v>
      </c>
      <c r="D79" s="15">
        <v>0</v>
      </c>
      <c r="E79" s="15">
        <v>7</v>
      </c>
      <c r="F79" s="15">
        <v>0</v>
      </c>
      <c r="G79" s="15">
        <v>0</v>
      </c>
      <c r="H79" s="15">
        <v>2</v>
      </c>
      <c r="I79" s="15">
        <v>0</v>
      </c>
      <c r="J79" s="15">
        <v>2</v>
      </c>
      <c r="K79" s="15">
        <v>0</v>
      </c>
      <c r="L79" s="15">
        <v>0</v>
      </c>
      <c r="M79" s="15">
        <v>10</v>
      </c>
      <c r="N79" s="15">
        <v>7</v>
      </c>
      <c r="O79" s="15">
        <v>2</v>
      </c>
      <c r="P79" s="15">
        <v>0</v>
      </c>
      <c r="Q79" s="15">
        <v>0</v>
      </c>
      <c r="R79" s="15">
        <v>0</v>
      </c>
      <c r="S79" s="15">
        <v>1</v>
      </c>
    </row>
    <row r="80" spans="2:19" ht="12">
      <c r="B80" s="27" t="s">
        <v>79</v>
      </c>
      <c r="C80" s="14">
        <v>50</v>
      </c>
      <c r="D80" s="15">
        <v>33</v>
      </c>
      <c r="E80" s="15">
        <v>16</v>
      </c>
      <c r="F80" s="15">
        <v>1</v>
      </c>
      <c r="G80" s="15">
        <v>0</v>
      </c>
      <c r="H80" s="15">
        <v>17</v>
      </c>
      <c r="I80" s="15">
        <v>0</v>
      </c>
      <c r="J80" s="15">
        <v>17</v>
      </c>
      <c r="K80" s="15">
        <v>0</v>
      </c>
      <c r="L80" s="15">
        <v>0</v>
      </c>
      <c r="M80" s="15">
        <v>31</v>
      </c>
      <c r="N80" s="15">
        <v>16</v>
      </c>
      <c r="O80" s="15">
        <v>12</v>
      </c>
      <c r="P80" s="15">
        <v>0</v>
      </c>
      <c r="Q80" s="15">
        <v>2</v>
      </c>
      <c r="R80" s="15">
        <v>0</v>
      </c>
      <c r="S80" s="15">
        <v>1</v>
      </c>
    </row>
    <row r="81" spans="2:19" ht="12">
      <c r="B81" s="27" t="s">
        <v>80</v>
      </c>
      <c r="C81" s="14">
        <v>1</v>
      </c>
      <c r="D81" s="15">
        <v>0</v>
      </c>
      <c r="E81" s="15">
        <v>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1</v>
      </c>
      <c r="N81" s="15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</row>
    <row r="82" spans="2:19" ht="12">
      <c r="B82" s="27" t="s">
        <v>81</v>
      </c>
      <c r="C82" s="14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</row>
    <row r="83" spans="2:19" ht="12">
      <c r="B83" s="27" t="s">
        <v>82</v>
      </c>
      <c r="C83" s="14">
        <v>0</v>
      </c>
      <c r="D83" s="15">
        <v>0</v>
      </c>
      <c r="E83" s="15">
        <v>0</v>
      </c>
      <c r="F83" s="15">
        <v>0</v>
      </c>
      <c r="G83" s="15">
        <v>0</v>
      </c>
      <c r="H83" s="15">
        <v>1</v>
      </c>
      <c r="I83" s="15">
        <v>0</v>
      </c>
      <c r="J83" s="15">
        <v>1</v>
      </c>
      <c r="K83" s="15">
        <v>0</v>
      </c>
      <c r="L83" s="15">
        <v>0</v>
      </c>
      <c r="M83" s="15">
        <v>1</v>
      </c>
      <c r="N83" s="15">
        <v>1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</row>
    <row r="84" spans="1:19" ht="12">
      <c r="A84" s="27"/>
      <c r="B84" s="20"/>
      <c r="C84" s="14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2">
      <c r="A85" s="27" t="s">
        <v>83</v>
      </c>
      <c r="B85" s="5"/>
      <c r="C85" s="14">
        <f>SUM(C86:C88)</f>
        <v>35</v>
      </c>
      <c r="D85" s="15">
        <f>SUM(D86:D88)</f>
        <v>20</v>
      </c>
      <c r="E85" s="15">
        <f aca="true" t="shared" si="10" ref="E85:S85">SUM(E86:E88)</f>
        <v>15</v>
      </c>
      <c r="F85" s="15">
        <f t="shared" si="10"/>
        <v>0</v>
      </c>
      <c r="G85" s="15">
        <f t="shared" si="10"/>
        <v>0</v>
      </c>
      <c r="H85" s="15">
        <f t="shared" si="10"/>
        <v>12</v>
      </c>
      <c r="I85" s="15">
        <f t="shared" si="10"/>
        <v>0</v>
      </c>
      <c r="J85" s="15">
        <f t="shared" si="10"/>
        <v>12</v>
      </c>
      <c r="K85" s="15">
        <f t="shared" si="10"/>
        <v>0</v>
      </c>
      <c r="L85" s="15">
        <f t="shared" si="10"/>
        <v>0</v>
      </c>
      <c r="M85" s="15">
        <f t="shared" si="10"/>
        <v>19</v>
      </c>
      <c r="N85" s="15">
        <f t="shared" si="10"/>
        <v>4</v>
      </c>
      <c r="O85" s="15">
        <f t="shared" si="10"/>
        <v>13</v>
      </c>
      <c r="P85" s="15">
        <f t="shared" si="10"/>
        <v>0</v>
      </c>
      <c r="Q85" s="15">
        <f t="shared" si="10"/>
        <v>1</v>
      </c>
      <c r="R85" s="15">
        <f t="shared" si="10"/>
        <v>0</v>
      </c>
      <c r="S85" s="15">
        <f t="shared" si="10"/>
        <v>1</v>
      </c>
    </row>
    <row r="86" spans="2:19" ht="12">
      <c r="B86" s="27" t="s">
        <v>84</v>
      </c>
      <c r="C86" s="14">
        <v>33</v>
      </c>
      <c r="D86" s="15">
        <v>20</v>
      </c>
      <c r="E86" s="15">
        <v>13</v>
      </c>
      <c r="F86" s="15">
        <v>0</v>
      </c>
      <c r="G86" s="15">
        <v>0</v>
      </c>
      <c r="H86" s="15">
        <v>11</v>
      </c>
      <c r="I86" s="15">
        <v>0</v>
      </c>
      <c r="J86" s="15">
        <v>11</v>
      </c>
      <c r="K86" s="15">
        <v>0</v>
      </c>
      <c r="L86" s="15">
        <v>0</v>
      </c>
      <c r="M86" s="15">
        <v>19</v>
      </c>
      <c r="N86" s="15">
        <v>4</v>
      </c>
      <c r="O86" s="15">
        <v>13</v>
      </c>
      <c r="P86" s="15">
        <v>0</v>
      </c>
      <c r="Q86" s="15">
        <v>1</v>
      </c>
      <c r="R86" s="15">
        <v>0</v>
      </c>
      <c r="S86" s="15">
        <v>1</v>
      </c>
    </row>
    <row r="87" spans="2:19" ht="12">
      <c r="B87" s="27" t="s">
        <v>85</v>
      </c>
      <c r="C87" s="14">
        <v>1</v>
      </c>
      <c r="D87" s="15">
        <v>0</v>
      </c>
      <c r="E87" s="15">
        <v>1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</row>
    <row r="88" spans="2:19" ht="12">
      <c r="B88" s="27" t="s">
        <v>86</v>
      </c>
      <c r="C88" s="14">
        <v>1</v>
      </c>
      <c r="D88" s="15">
        <v>0</v>
      </c>
      <c r="E88" s="15">
        <v>1</v>
      </c>
      <c r="F88" s="15">
        <v>0</v>
      </c>
      <c r="G88" s="15">
        <v>0</v>
      </c>
      <c r="H88" s="15">
        <v>1</v>
      </c>
      <c r="I88" s="15">
        <v>0</v>
      </c>
      <c r="J88" s="15">
        <v>1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</row>
    <row r="89" spans="1:19" ht="12">
      <c r="A89" s="27"/>
      <c r="B89" s="10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2">
      <c r="A90" s="27" t="s">
        <v>87</v>
      </c>
      <c r="B90" s="5"/>
      <c r="C90" s="14">
        <f>SUM(D90:G90)</f>
        <v>998</v>
      </c>
      <c r="D90" s="15">
        <f aca="true" t="shared" si="11" ref="D90:S90">SUM(D51:D55,D9)</f>
        <v>638</v>
      </c>
      <c r="E90" s="15">
        <f t="shared" si="11"/>
        <v>300</v>
      </c>
      <c r="F90" s="15">
        <f>SUM(F51:F55,F9)</f>
        <v>55</v>
      </c>
      <c r="G90" s="15">
        <f t="shared" si="11"/>
        <v>5</v>
      </c>
      <c r="H90" s="15">
        <f t="shared" si="11"/>
        <v>257</v>
      </c>
      <c r="I90" s="15">
        <f t="shared" si="11"/>
        <v>18</v>
      </c>
      <c r="J90" s="15">
        <f t="shared" si="11"/>
        <v>236</v>
      </c>
      <c r="K90" s="15">
        <f t="shared" si="11"/>
        <v>3</v>
      </c>
      <c r="L90" s="15">
        <f t="shared" si="11"/>
        <v>0</v>
      </c>
      <c r="M90" s="15">
        <f t="shared" si="11"/>
        <v>664</v>
      </c>
      <c r="N90" s="15">
        <f t="shared" si="11"/>
        <v>328</v>
      </c>
      <c r="O90" s="15">
        <f t="shared" si="11"/>
        <v>126</v>
      </c>
      <c r="P90" s="15">
        <f t="shared" si="11"/>
        <v>55</v>
      </c>
      <c r="Q90" s="15">
        <f t="shared" si="11"/>
        <v>120</v>
      </c>
      <c r="R90" s="15">
        <f t="shared" si="11"/>
        <v>23</v>
      </c>
      <c r="S90" s="15">
        <f t="shared" si="11"/>
        <v>12</v>
      </c>
    </row>
    <row r="91" spans="1:19" ht="12">
      <c r="A91" s="27" t="s">
        <v>88</v>
      </c>
      <c r="B91" s="5"/>
      <c r="C91" s="14">
        <f>C17+C13+C11</f>
        <v>159</v>
      </c>
      <c r="D91" s="15">
        <f>SUM(D17,D11,D13)</f>
        <v>113</v>
      </c>
      <c r="E91" s="15">
        <f aca="true" t="shared" si="12" ref="E91:S91">SUM(E17,E11,E13)</f>
        <v>43</v>
      </c>
      <c r="F91" s="15">
        <f>SUM(F17,F11,F13)</f>
        <v>3</v>
      </c>
      <c r="G91" s="15">
        <f t="shared" si="12"/>
        <v>0</v>
      </c>
      <c r="H91" s="15">
        <f aca="true" t="shared" si="13" ref="H91:H97">SUM(I91:L91)</f>
        <v>50</v>
      </c>
      <c r="I91" s="15">
        <f t="shared" si="12"/>
        <v>6</v>
      </c>
      <c r="J91" s="15">
        <f t="shared" si="12"/>
        <v>44</v>
      </c>
      <c r="K91" s="15">
        <f t="shared" si="12"/>
        <v>0</v>
      </c>
      <c r="L91" s="15">
        <f t="shared" si="12"/>
        <v>0</v>
      </c>
      <c r="M91" s="15">
        <f aca="true" t="shared" si="14" ref="M91:M97">SUM(N91:S91)</f>
        <v>130</v>
      </c>
      <c r="N91" s="15">
        <f t="shared" si="12"/>
        <v>71</v>
      </c>
      <c r="O91" s="15">
        <f t="shared" si="12"/>
        <v>44</v>
      </c>
      <c r="P91" s="15">
        <f t="shared" si="12"/>
        <v>4</v>
      </c>
      <c r="Q91" s="15">
        <f t="shared" si="12"/>
        <v>4</v>
      </c>
      <c r="R91" s="15">
        <f t="shared" si="12"/>
        <v>3</v>
      </c>
      <c r="S91" s="15">
        <f t="shared" si="12"/>
        <v>4</v>
      </c>
    </row>
    <row r="92" spans="1:19" ht="12">
      <c r="A92" s="27" t="s">
        <v>89</v>
      </c>
      <c r="B92" s="5"/>
      <c r="C92" s="14">
        <f>C24</f>
        <v>64</v>
      </c>
      <c r="D92" s="15">
        <f>D24</f>
        <v>33</v>
      </c>
      <c r="E92" s="15">
        <f aca="true" t="shared" si="15" ref="E92:S92">E24</f>
        <v>28</v>
      </c>
      <c r="F92" s="15">
        <f>F24</f>
        <v>3</v>
      </c>
      <c r="G92" s="15">
        <f t="shared" si="15"/>
        <v>0</v>
      </c>
      <c r="H92" s="15">
        <f t="shared" si="13"/>
        <v>38</v>
      </c>
      <c r="I92" s="15">
        <f t="shared" si="15"/>
        <v>2</v>
      </c>
      <c r="J92" s="15">
        <f t="shared" si="15"/>
        <v>35</v>
      </c>
      <c r="K92" s="15">
        <f t="shared" si="15"/>
        <v>0</v>
      </c>
      <c r="L92" s="15">
        <f t="shared" si="15"/>
        <v>1</v>
      </c>
      <c r="M92" s="15">
        <f t="shared" si="14"/>
        <v>65</v>
      </c>
      <c r="N92" s="15">
        <f t="shared" si="15"/>
        <v>30</v>
      </c>
      <c r="O92" s="15">
        <f t="shared" si="15"/>
        <v>21</v>
      </c>
      <c r="P92" s="15">
        <f t="shared" si="15"/>
        <v>5</v>
      </c>
      <c r="Q92" s="15">
        <f t="shared" si="15"/>
        <v>4</v>
      </c>
      <c r="R92" s="15">
        <f t="shared" si="15"/>
        <v>3</v>
      </c>
      <c r="S92" s="15">
        <f t="shared" si="15"/>
        <v>2</v>
      </c>
    </row>
    <row r="93" spans="1:19" ht="12">
      <c r="A93" s="27" t="s">
        <v>90</v>
      </c>
      <c r="B93" s="5"/>
      <c r="C93" s="14">
        <f>SUM(C41,C36:C39)</f>
        <v>82</v>
      </c>
      <c r="D93" s="15">
        <f>SUM(D41,D36:D39)</f>
        <v>47</v>
      </c>
      <c r="E93" s="15">
        <f aca="true" t="shared" si="16" ref="E93:S93">SUM(E41,E36:E39)</f>
        <v>30</v>
      </c>
      <c r="F93" s="15">
        <f>SUM(F41,F36:F39)</f>
        <v>4</v>
      </c>
      <c r="G93" s="15">
        <f t="shared" si="16"/>
        <v>1</v>
      </c>
      <c r="H93" s="15">
        <f t="shared" si="13"/>
        <v>38</v>
      </c>
      <c r="I93" s="15">
        <f t="shared" si="16"/>
        <v>0</v>
      </c>
      <c r="J93" s="15">
        <f t="shared" si="16"/>
        <v>38</v>
      </c>
      <c r="K93" s="15">
        <f t="shared" si="16"/>
        <v>0</v>
      </c>
      <c r="L93" s="15">
        <f t="shared" si="16"/>
        <v>0</v>
      </c>
      <c r="M93" s="15">
        <f t="shared" si="14"/>
        <v>66</v>
      </c>
      <c r="N93" s="15">
        <f t="shared" si="16"/>
        <v>33</v>
      </c>
      <c r="O93" s="15">
        <f t="shared" si="16"/>
        <v>17</v>
      </c>
      <c r="P93" s="15">
        <f t="shared" si="16"/>
        <v>4</v>
      </c>
      <c r="Q93" s="15">
        <f t="shared" si="16"/>
        <v>6</v>
      </c>
      <c r="R93" s="15">
        <f t="shared" si="16"/>
        <v>4</v>
      </c>
      <c r="S93" s="15">
        <f t="shared" si="16"/>
        <v>2</v>
      </c>
    </row>
    <row r="94" spans="1:19" ht="12">
      <c r="A94" s="27" t="s">
        <v>91</v>
      </c>
      <c r="B94" s="5"/>
      <c r="C94" s="14">
        <f>SUM(C56:C61)</f>
        <v>76</v>
      </c>
      <c r="D94" s="15">
        <f>SUM(D56:D61)</f>
        <v>42</v>
      </c>
      <c r="E94" s="15">
        <f aca="true" t="shared" si="17" ref="E94:S94">SUM(E56:E61)</f>
        <v>33</v>
      </c>
      <c r="F94" s="15">
        <f>SUM(F56:F61)</f>
        <v>1</v>
      </c>
      <c r="G94" s="15">
        <f t="shared" si="17"/>
        <v>0</v>
      </c>
      <c r="H94" s="15">
        <f t="shared" si="13"/>
        <v>33</v>
      </c>
      <c r="I94" s="15">
        <f t="shared" si="17"/>
        <v>0</v>
      </c>
      <c r="J94" s="15">
        <f t="shared" si="17"/>
        <v>33</v>
      </c>
      <c r="K94" s="15">
        <f t="shared" si="17"/>
        <v>0</v>
      </c>
      <c r="L94" s="15">
        <f t="shared" si="17"/>
        <v>0</v>
      </c>
      <c r="M94" s="15">
        <f t="shared" si="14"/>
        <v>70</v>
      </c>
      <c r="N94" s="15">
        <f t="shared" si="17"/>
        <v>45</v>
      </c>
      <c r="O94" s="15">
        <f t="shared" si="17"/>
        <v>17</v>
      </c>
      <c r="P94" s="15">
        <f t="shared" si="17"/>
        <v>1</v>
      </c>
      <c r="Q94" s="15">
        <f t="shared" si="17"/>
        <v>7</v>
      </c>
      <c r="R94" s="15">
        <f t="shared" si="17"/>
        <v>0</v>
      </c>
      <c r="S94" s="15">
        <f t="shared" si="17"/>
        <v>0</v>
      </c>
    </row>
    <row r="95" spans="1:19" ht="12">
      <c r="A95" s="27" t="s">
        <v>92</v>
      </c>
      <c r="B95" s="5"/>
      <c r="C95" s="14">
        <f>C63+C15</f>
        <v>102</v>
      </c>
      <c r="D95" s="15">
        <f>SUM(D63,D15)</f>
        <v>54</v>
      </c>
      <c r="E95" s="15">
        <f>SUM(E63,E15)</f>
        <v>45</v>
      </c>
      <c r="F95" s="15">
        <f>SUM(F63,F15)</f>
        <v>3</v>
      </c>
      <c r="G95" s="15">
        <f>SUM(G63,G15)</f>
        <v>0</v>
      </c>
      <c r="H95" s="15">
        <f t="shared" si="13"/>
        <v>45</v>
      </c>
      <c r="I95" s="15">
        <f>SUM(I63,I15)</f>
        <v>1</v>
      </c>
      <c r="J95" s="15">
        <f>SUM(J63,J15)</f>
        <v>43</v>
      </c>
      <c r="K95" s="15">
        <f>SUM(K63,K15)</f>
        <v>0</v>
      </c>
      <c r="L95" s="15">
        <f>SUM(L63,L15)</f>
        <v>1</v>
      </c>
      <c r="M95" s="15">
        <f t="shared" si="14"/>
        <v>94</v>
      </c>
      <c r="N95" s="15">
        <f aca="true" t="shared" si="18" ref="N95:S95">SUM(N63,N15)</f>
        <v>52</v>
      </c>
      <c r="O95" s="15">
        <f t="shared" si="18"/>
        <v>27</v>
      </c>
      <c r="P95" s="15">
        <f t="shared" si="18"/>
        <v>3</v>
      </c>
      <c r="Q95" s="15">
        <f t="shared" si="18"/>
        <v>6</v>
      </c>
      <c r="R95" s="15">
        <f t="shared" si="18"/>
        <v>4</v>
      </c>
      <c r="S95" s="15">
        <f t="shared" si="18"/>
        <v>2</v>
      </c>
    </row>
    <row r="96" spans="1:19" ht="12">
      <c r="A96" s="27" t="s">
        <v>93</v>
      </c>
      <c r="B96" s="5"/>
      <c r="C96" s="14">
        <f>SUM(C76:C83,C35,C10)</f>
        <v>150</v>
      </c>
      <c r="D96" s="15">
        <f>SUM(D76:D83,D10)</f>
        <v>71</v>
      </c>
      <c r="E96" s="15">
        <f>SUM(E76:E83,E10)</f>
        <v>74</v>
      </c>
      <c r="F96" s="15">
        <f>SUM(F76:F83,F10)</f>
        <v>5</v>
      </c>
      <c r="G96" s="15">
        <f>SUM(G76:G83,G10)</f>
        <v>0</v>
      </c>
      <c r="H96" s="15">
        <f t="shared" si="13"/>
        <v>70</v>
      </c>
      <c r="I96" s="15">
        <f aca="true" t="shared" si="19" ref="I96:S96">SUM(I76:I83,I10,I35)</f>
        <v>0</v>
      </c>
      <c r="J96" s="15">
        <f t="shared" si="19"/>
        <v>70</v>
      </c>
      <c r="K96" s="15">
        <f t="shared" si="19"/>
        <v>0</v>
      </c>
      <c r="L96" s="15">
        <f t="shared" si="19"/>
        <v>0</v>
      </c>
      <c r="M96" s="15">
        <f t="shared" si="19"/>
        <v>118</v>
      </c>
      <c r="N96" s="15">
        <f t="shared" si="19"/>
        <v>66</v>
      </c>
      <c r="O96" s="15">
        <f t="shared" si="19"/>
        <v>31</v>
      </c>
      <c r="P96" s="15">
        <f t="shared" si="19"/>
        <v>8</v>
      </c>
      <c r="Q96" s="15">
        <f t="shared" si="19"/>
        <v>10</v>
      </c>
      <c r="R96" s="15">
        <f t="shared" si="19"/>
        <v>1</v>
      </c>
      <c r="S96" s="15">
        <f t="shared" si="19"/>
        <v>2</v>
      </c>
    </row>
    <row r="97" spans="1:19" ht="12">
      <c r="A97" s="28" t="s">
        <v>94</v>
      </c>
      <c r="B97" s="24"/>
      <c r="C97" s="17">
        <f>C85+C75+C12+C14</f>
        <v>119</v>
      </c>
      <c r="D97" s="18">
        <f>SUM(D75,D85,D12,D14)</f>
        <v>68</v>
      </c>
      <c r="E97" s="18">
        <f>SUM(E75,E85,E12,E14)</f>
        <v>47</v>
      </c>
      <c r="F97" s="18">
        <f>SUM(F75,F85,F12,F14)</f>
        <v>3</v>
      </c>
      <c r="G97" s="18">
        <f>SUM(G75,G85,G12,G14)</f>
        <v>1</v>
      </c>
      <c r="H97" s="18">
        <f t="shared" si="13"/>
        <v>41</v>
      </c>
      <c r="I97" s="18">
        <f>SUM(I75,I85,I12,I14)</f>
        <v>0</v>
      </c>
      <c r="J97" s="18">
        <f>SUM(J75,J85,J12,J14)</f>
        <v>40</v>
      </c>
      <c r="K97" s="18">
        <f>SUM(K75,K85,K12,K14)</f>
        <v>0</v>
      </c>
      <c r="L97" s="18">
        <f>SUM(L75,L85,L12,L14)</f>
        <v>1</v>
      </c>
      <c r="M97" s="18">
        <f t="shared" si="14"/>
        <v>94</v>
      </c>
      <c r="N97" s="18">
        <f aca="true" t="shared" si="20" ref="N97:S97">SUM(N75,N85,N12,N14)</f>
        <v>52</v>
      </c>
      <c r="O97" s="18">
        <f t="shared" si="20"/>
        <v>34</v>
      </c>
      <c r="P97" s="18">
        <f t="shared" si="20"/>
        <v>3</v>
      </c>
      <c r="Q97" s="18">
        <f t="shared" si="20"/>
        <v>2</v>
      </c>
      <c r="R97" s="18">
        <f t="shared" si="20"/>
        <v>1</v>
      </c>
      <c r="S97" s="18">
        <f t="shared" si="20"/>
        <v>2</v>
      </c>
    </row>
    <row r="98" spans="12:19" ht="12">
      <c r="L98" s="21" t="s">
        <v>98</v>
      </c>
      <c r="N98" s="22"/>
      <c r="O98" s="22"/>
      <c r="P98" s="21"/>
      <c r="Q98" s="21"/>
      <c r="R98" s="21"/>
      <c r="S98" s="21"/>
    </row>
    <row r="99" spans="12:19" ht="12">
      <c r="L99" s="23" t="s">
        <v>95</v>
      </c>
      <c r="M99" s="23"/>
      <c r="N99" s="23"/>
      <c r="O99" s="23"/>
      <c r="P99" s="23"/>
      <c r="Q99" s="23"/>
      <c r="R99" s="23"/>
      <c r="S99" s="4"/>
    </row>
  </sheetData>
  <printOptions/>
  <pageMargins left="0.5" right="0.3" top="0.44" bottom="0.48" header="0.2" footer="0.21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2004-12-21T02:40:31Z</cp:lastPrinted>
  <dcterms:created xsi:type="dcterms:W3CDTF">2004-11-11T02:54:25Z</dcterms:created>
  <dcterms:modified xsi:type="dcterms:W3CDTF">2004-12-21T02:41:24Z</dcterms:modified>
  <cp:category/>
  <cp:version/>
  <cp:contentType/>
  <cp:contentStatus/>
</cp:coreProperties>
</file>