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myana\OneDrive\デスクトップ\"/>
    </mc:Choice>
  </mc:AlternateContent>
  <xr:revisionPtr revIDLastSave="0" documentId="13_ncr:1_{7D6CE313-3925-4303-AAC7-3DF712317CA3}" xr6:coauthVersionLast="47" xr6:coauthVersionMax="47" xr10:uidLastSave="{00000000-0000-0000-0000-000000000000}"/>
  <workbookProtection workbookAlgorithmName="SHA-512" workbookHashValue="uS3lt9le/rDlIA1YKfoyy0CaOSutQyt+MsB4DTa/ZpES0cKLJ1ue31BO5fllPycdHLPT5CwLb86cQ4yaMWgvdw==" workbookSaltValue="fj9tCgRe5xhXLGmV3OWpJg=="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AD8" i="4" s="1"/>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F85" i="4"/>
  <c r="E85" i="4"/>
  <c r="BB10" i="4"/>
  <c r="AT10" i="4"/>
  <c r="AL10" i="4"/>
  <c r="W10" i="4"/>
  <c r="P10" i="4"/>
  <c r="B10" i="4"/>
  <c r="BB8" i="4"/>
  <c r="AT8" i="4"/>
  <c r="AL8" i="4"/>
  <c r="W8" i="4"/>
  <c r="P8" i="4"/>
  <c r="B8" i="4"/>
  <c r="B6" i="4"/>
</calcChain>
</file>

<file path=xl/sharedStrings.xml><?xml version="1.0" encoding="utf-8"?>
<sst xmlns="http://schemas.openxmlformats.org/spreadsheetml/2006/main" count="231" uniqueCount="113">
  <si>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</si>
  <si>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</si>
  <si>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</si>
  <si>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</si>
  <si>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</si>
  <si>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</si>
  <si>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</si>
  <si>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</si>
  <si>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</si>
  <si>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</si>
  <si>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</si>
  <si>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</si>
  <si>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</si>
  <si>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</si>
  <si>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</si>
  <si>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</si>
  <si>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</si>
  <si>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</si>
  <si>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</si>
  <si>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</si>
  <si>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</si>
  <si>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</si>
  <si>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</si>
  <si>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</si>
  <si>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</si>
  <si>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</si>
  <si>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</si>
  <si>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</si>
  <si>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</si>
  <si>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</si>
  <si>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</si>
  <si>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</si>
  <si>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</si>
  <si>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</si>
  <si>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</si>
  <si>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</si>
  <si>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</si>
  <si>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</si>
  <si>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</si>
  <si>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</si>
  <si>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</si>
  <si>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</si>
  <si>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</si>
  <si>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</si>
  <si>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</si>
  <si>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</si>
  <si>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</si>
  <si>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</si>
  <si>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</si>
  <si>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</si>
  <si>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</si>
  <si>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</si>
  <si>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</si>
  <si>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</si>
  <si>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</si>
  <si>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</si>
  <si>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</si>
  <si>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</si>
  <si>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</si>
  <si>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</si>
  <si>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</si>
  <si>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</si>
  <si>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</si>
  <si>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</si>
  <si>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</si>
  <si>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</si>
  <si>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</si>
  <si>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</si>
  <si>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</si>
  <si>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</si>
  <si>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</si>
  <si>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</si>
  <si>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</si>
  <si>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</si>
  <si>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</si>
  <si>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</si>
  <si>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</si>
  <si>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</si>
  <si>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</si>
  <si>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</si>
  <si>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</si>
  <si>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</si>
  <si>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</si>
  <si>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</si>
  <si>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</si>
  <si>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</si>
  <si>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</si>
  <si>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</si>
  <si>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</si>
  <si>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</si>
  <si>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</si>
  <si>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</si>
  <si>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</si>
  <si>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峡北地域広域水道企業団</t>
  </si>
  <si>
    <t>法適用</t>
  </si>
  <si>
    <t>水道事業</t>
  </si>
  <si>
    <t>用水供給事業</t>
  </si>
  <si>
    <t>B</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</si>
  <si>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</si>
  <si>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</si>
  <si>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</si>
  <si>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</si>
  <si>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</si>
  <si>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</si>
  <si>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</si>
  <si>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</si>
  <si>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</si>
  <si>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</si>
  <si>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</si>
  <si>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</si>
  <si>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t>　①有形固定資産減価償却率は、令和３年度にみなし償却制度廃止に伴う移行処理を行い、適切な数値となったため大きく増加し、類似団体平均値を上回っている</t>
    </r>
    <r>
      <rPr>
        <sz val="11"/>
        <rFont val="ＭＳ ゴシック"/>
        <family val="3"/>
        <charset val="128"/>
      </rPr>
      <t>。しかし、</t>
    </r>
    <r>
      <rPr>
        <sz val="11"/>
        <color theme="1"/>
        <rFont val="ＭＳ ゴシック"/>
        <family val="3"/>
        <charset val="128"/>
      </rPr>
      <t>類似団体と同様に施設の老朽化は進んでいるため、翌年度以降も耐用年数に達した機械設備等の更新を計画に基づいて行っていく。
　②管路経年化率については、法定耐用年数（40年）に達していない状況であり、特別な事情（県道・市道の改良工事に伴う場合など。）に基づく場合の他は、管路の更新は行っていない。
　③管路更新率については、②のとおり法定耐用年数に達していないが、更新等に備えて財源の確保をしておく必要がある。</t>
    </r>
    <rPh sb="2" eb="4">
      <t>ユウケイ</t>
    </rPh>
    <rPh sb="4" eb="6">
      <t>コテイ</t>
    </rPh>
    <rPh sb="6" eb="8">
      <t>シサン</t>
    </rPh>
    <rPh sb="8" eb="10">
      <t>ゲンカ</t>
    </rPh>
    <rPh sb="10" eb="12">
      <t>ショウキャク</t>
    </rPh>
    <rPh sb="12" eb="13">
      <t>リツ</t>
    </rPh>
    <rPh sb="15" eb="17">
      <t>レイワ</t>
    </rPh>
    <rPh sb="18" eb="20">
      <t>ネンド</t>
    </rPh>
    <rPh sb="24" eb="26">
      <t>ショウキャク</t>
    </rPh>
    <rPh sb="26" eb="28">
      <t>セイド</t>
    </rPh>
    <rPh sb="33" eb="35">
      <t>イコウ</t>
    </rPh>
    <rPh sb="41" eb="43">
      <t>テキセツ</t>
    </rPh>
    <rPh sb="44" eb="46">
      <t>スウチ</t>
    </rPh>
    <rPh sb="52" eb="53">
      <t>オオ</t>
    </rPh>
    <rPh sb="55" eb="57">
      <t>ゾウカ</t>
    </rPh>
    <rPh sb="59" eb="61">
      <t>ルイジ</t>
    </rPh>
    <rPh sb="61" eb="63">
      <t>ダンタイ</t>
    </rPh>
    <rPh sb="63" eb="66">
      <t>ヘイキンチ</t>
    </rPh>
    <rPh sb="67" eb="69">
      <t>ウワマワ</t>
    </rPh>
    <rPh sb="78" eb="80">
      <t>ルイジ</t>
    </rPh>
    <rPh sb="80" eb="82">
      <t>ダンタイ</t>
    </rPh>
    <rPh sb="83" eb="85">
      <t>ドウヨウ</t>
    </rPh>
    <rPh sb="86" eb="88">
      <t>シセツ</t>
    </rPh>
    <rPh sb="89" eb="92">
      <t>ロウキュウカ</t>
    </rPh>
    <rPh sb="93" eb="94">
      <t>スス</t>
    </rPh>
    <rPh sb="101" eb="104">
      <t>ヨクネンド</t>
    </rPh>
    <rPh sb="104" eb="106">
      <t>イコウ</t>
    </rPh>
    <rPh sb="107" eb="109">
      <t>タイヨウ</t>
    </rPh>
    <rPh sb="109" eb="111">
      <t>ネンスウ</t>
    </rPh>
    <rPh sb="112" eb="113">
      <t>タッ</t>
    </rPh>
    <rPh sb="115" eb="117">
      <t>キカイ</t>
    </rPh>
    <rPh sb="117" eb="120">
      <t>セツビトウ</t>
    </rPh>
    <rPh sb="121" eb="123">
      <t>コウシン</t>
    </rPh>
    <rPh sb="124" eb="126">
      <t>ケイカク</t>
    </rPh>
    <rPh sb="127" eb="128">
      <t>モト</t>
    </rPh>
    <rPh sb="131" eb="132">
      <t>オコナ</t>
    </rPh>
    <rPh sb="142" eb="145">
      <t>ケイネンカ</t>
    </rPh>
    <rPh sb="145" eb="146">
      <t>リツ</t>
    </rPh>
    <rPh sb="202" eb="203">
      <t>モト</t>
    </rPh>
    <rPh sb="205" eb="207">
      <t>バアイ</t>
    </rPh>
    <rPh sb="208" eb="209">
      <t>ホカ</t>
    </rPh>
    <rPh sb="211" eb="213">
      <t>カンロ</t>
    </rPh>
    <rPh sb="214" eb="216">
      <t>コウシン</t>
    </rPh>
    <rPh sb="217" eb="218">
      <t>オコナ</t>
    </rPh>
    <rPh sb="227" eb="229">
      <t>カンロ</t>
    </rPh>
    <rPh sb="229" eb="231">
      <t>コウシン</t>
    </rPh>
    <rPh sb="231" eb="232">
      <t>リツ</t>
    </rPh>
    <rPh sb="243" eb="245">
      <t>ホウテイ</t>
    </rPh>
    <rPh sb="245" eb="249">
      <t>タイヨウネンスウ</t>
    </rPh>
    <rPh sb="250" eb="251">
      <t>タッ</t>
    </rPh>
    <rPh sb="258" eb="260">
      <t>コウシン</t>
    </rPh>
    <rPh sb="260" eb="261">
      <t>トウ</t>
    </rPh>
    <rPh sb="262" eb="263">
      <t>ソナ</t>
    </rPh>
    <rPh sb="265" eb="267">
      <t>ザイゲン</t>
    </rPh>
    <rPh sb="268" eb="270">
      <t>カクホ</t>
    </rPh>
    <rPh sb="275" eb="277">
      <t>ヒツヨウ</t>
    </rPh>
    <phoneticPr fontId="4"/>
  </si>
  <si>
    <r>
      <t>　①経常収支比率は、類似団体平均値を下回ったが、過去5年間100％を上回っており、かつ、②累積欠損金も発生していないことから、健全な経営であるといえる。
　③流動比率は、未払金及び企業債の減少により増加したが、高い水準を維持しており、短期的な債務に対して十分な支払能力を有している。
　④企業債残高対給水収益</t>
    </r>
    <r>
      <rPr>
        <sz val="11"/>
        <rFont val="ＭＳ ゴシック"/>
        <family val="3"/>
        <charset val="128"/>
      </rPr>
      <t>比率</t>
    </r>
    <r>
      <rPr>
        <sz val="11"/>
        <color theme="1"/>
        <rFont val="ＭＳ ゴシック"/>
        <family val="3"/>
        <charset val="128"/>
      </rPr>
      <t>は、新たな企業債の借入がないこともあり、類似団体平均値と同様に減少している。
　⑤料金回収率は、類似団体平均値を下回ったが、100％を上回っており、経営に必要な経費を料金で賄うことができる経営状況である。
　⑥給水原価は、類似団体平均値を上回っている状態が続いており、健全な経営を維持していくためにも、更なる経費の削減の検討が必要である。
　⑦施設利用率は、類似団体平均値と比較しても高い数値を維持しており、施設の規模については概ね適正である。
　⑧有収率は100％である。</t>
    </r>
    <rPh sb="2" eb="4">
      <t>ケイジョウ</t>
    </rPh>
    <rPh sb="4" eb="6">
      <t>シュウシ</t>
    </rPh>
    <rPh sb="6" eb="8">
      <t>ヒリツ</t>
    </rPh>
    <rPh sb="10" eb="12">
      <t>ルイジ</t>
    </rPh>
    <rPh sb="12" eb="14">
      <t>ダンタイ</t>
    </rPh>
    <rPh sb="14" eb="17">
      <t>ヘイキンチ</t>
    </rPh>
    <rPh sb="18" eb="20">
      <t>シタマワ</t>
    </rPh>
    <rPh sb="24" eb="26">
      <t>カコ</t>
    </rPh>
    <rPh sb="27" eb="29">
      <t>ネンカン</t>
    </rPh>
    <rPh sb="34" eb="36">
      <t>ウワマワ</t>
    </rPh>
    <rPh sb="45" eb="50">
      <t>ルイセキケッソンキン</t>
    </rPh>
    <rPh sb="51" eb="53">
      <t>ハッセイ</t>
    </rPh>
    <rPh sb="63" eb="65">
      <t>ケンゼン</t>
    </rPh>
    <rPh sb="66" eb="68">
      <t>ケイエイ</t>
    </rPh>
    <rPh sb="79" eb="81">
      <t>リュウドウ</t>
    </rPh>
    <rPh sb="81" eb="83">
      <t>ヒリツ</t>
    </rPh>
    <rPh sb="85" eb="87">
      <t>ミバライ</t>
    </rPh>
    <rPh sb="87" eb="88">
      <t>キン</t>
    </rPh>
    <rPh sb="88" eb="89">
      <t>オヨ</t>
    </rPh>
    <rPh sb="90" eb="93">
      <t>キギョウサイ</t>
    </rPh>
    <rPh sb="94" eb="96">
      <t>ゲンショウ</t>
    </rPh>
    <rPh sb="99" eb="101">
      <t>ゾウカ</t>
    </rPh>
    <rPh sb="105" eb="106">
      <t>タカ</t>
    </rPh>
    <rPh sb="107" eb="109">
      <t>スイジュン</t>
    </rPh>
    <rPh sb="110" eb="112">
      <t>イジ</t>
    </rPh>
    <rPh sb="117" eb="120">
      <t>タンキテキ</t>
    </rPh>
    <rPh sb="121" eb="123">
      <t>サイム</t>
    </rPh>
    <rPh sb="124" eb="125">
      <t>タイ</t>
    </rPh>
    <rPh sb="127" eb="129">
      <t>ジュウブン</t>
    </rPh>
    <rPh sb="130" eb="132">
      <t>シハライ</t>
    </rPh>
    <rPh sb="132" eb="134">
      <t>ノウリョク</t>
    </rPh>
    <rPh sb="135" eb="136">
      <t>ユウ</t>
    </rPh>
    <rPh sb="144" eb="147">
      <t>キギョウサイ</t>
    </rPh>
    <rPh sb="147" eb="149">
      <t>ザンダカ</t>
    </rPh>
    <rPh sb="149" eb="150">
      <t>タイ</t>
    </rPh>
    <rPh sb="150" eb="152">
      <t>キュウスイ</t>
    </rPh>
    <rPh sb="152" eb="154">
      <t>シュウエキ</t>
    </rPh>
    <rPh sb="154" eb="156">
      <t>ヒリツ</t>
    </rPh>
    <rPh sb="158" eb="159">
      <t>アラ</t>
    </rPh>
    <rPh sb="161" eb="164">
      <t>キギョウサイ</t>
    </rPh>
    <rPh sb="165" eb="167">
      <t>カリイレ</t>
    </rPh>
    <rPh sb="176" eb="178">
      <t>ルイジ</t>
    </rPh>
    <rPh sb="178" eb="180">
      <t>ダンタイ</t>
    </rPh>
    <rPh sb="180" eb="183">
      <t>ヘイキンチ</t>
    </rPh>
    <rPh sb="184" eb="186">
      <t>ドウヨウ</t>
    </rPh>
    <rPh sb="187" eb="189">
      <t>ゲンショウ</t>
    </rPh>
    <rPh sb="197" eb="202">
      <t>リョウキンカイシュウリツ</t>
    </rPh>
    <rPh sb="204" eb="206">
      <t>ルイジ</t>
    </rPh>
    <rPh sb="206" eb="208">
      <t>ダンタイ</t>
    </rPh>
    <rPh sb="208" eb="211">
      <t>ヘイキンチ</t>
    </rPh>
    <rPh sb="212" eb="214">
      <t>シタマワ</t>
    </rPh>
    <rPh sb="223" eb="225">
      <t>ウワマワ</t>
    </rPh>
    <rPh sb="230" eb="232">
      <t>ケイエイ</t>
    </rPh>
    <rPh sb="233" eb="235">
      <t>ヒツヨウ</t>
    </rPh>
    <rPh sb="236" eb="238">
      <t>ケイヒ</t>
    </rPh>
    <rPh sb="239" eb="241">
      <t>リョウキン</t>
    </rPh>
    <rPh sb="242" eb="243">
      <t>マカナ</t>
    </rPh>
    <rPh sb="250" eb="254">
      <t>ケイエイジョウキョウ</t>
    </rPh>
    <rPh sb="263" eb="265">
      <t>ゲンカ</t>
    </rPh>
    <rPh sb="267" eb="269">
      <t>ルイジ</t>
    </rPh>
    <rPh sb="269" eb="271">
      <t>ダンタイ</t>
    </rPh>
    <rPh sb="271" eb="274">
      <t>ヘイキンチ</t>
    </rPh>
    <rPh sb="275" eb="277">
      <t>ウワマワ</t>
    </rPh>
    <rPh sb="281" eb="283">
      <t>ジョウタイ</t>
    </rPh>
    <rPh sb="284" eb="285">
      <t>ツヅ</t>
    </rPh>
    <rPh sb="290" eb="292">
      <t>ケンゼン</t>
    </rPh>
    <rPh sb="293" eb="295">
      <t>ケイエイ</t>
    </rPh>
    <rPh sb="296" eb="298">
      <t>イジ</t>
    </rPh>
    <rPh sb="307" eb="308">
      <t>サラ</t>
    </rPh>
    <rPh sb="310" eb="312">
      <t>ケイヒ</t>
    </rPh>
    <rPh sb="313" eb="315">
      <t>サクゲン</t>
    </rPh>
    <rPh sb="316" eb="318">
      <t>ケントウ</t>
    </rPh>
    <rPh sb="319" eb="321">
      <t>ヒツヨウ</t>
    </rPh>
    <rPh sb="328" eb="330">
      <t>シセツ</t>
    </rPh>
    <rPh sb="335" eb="342">
      <t>ルイジダンタイヘイキンチ</t>
    </rPh>
    <rPh sb="343" eb="345">
      <t>ヒカク</t>
    </rPh>
    <rPh sb="348" eb="349">
      <t>タカ</t>
    </rPh>
    <rPh sb="350" eb="352">
      <t>スウチ</t>
    </rPh>
    <rPh sb="353" eb="355">
      <t>イジ</t>
    </rPh>
    <rPh sb="360" eb="362">
      <t>シセツ</t>
    </rPh>
    <rPh sb="363" eb="365">
      <t>キボ</t>
    </rPh>
    <rPh sb="370" eb="371">
      <t>オオム</t>
    </rPh>
    <rPh sb="372" eb="374">
      <t>テキセイ</t>
    </rPh>
    <rPh sb="381" eb="382">
      <t>ユウ</t>
    </rPh>
    <phoneticPr fontId="4"/>
  </si>
  <si>
    <r>
      <t>　現在のところ、各指標が示すとおり概ね健全な経営状態であるといえる。
　しかし、長引く物価高騰などの影響により、事業経費の更なる増加が見込まれる。そのため</t>
    </r>
    <r>
      <rPr>
        <sz val="11"/>
        <color rgb="FFFF0000"/>
        <rFont val="ＭＳ ゴシック"/>
        <family val="3"/>
        <charset val="128"/>
      </rPr>
      <t>、</t>
    </r>
    <r>
      <rPr>
        <sz val="11"/>
        <color theme="1"/>
        <rFont val="ＭＳ ゴシック"/>
        <family val="3"/>
        <charset val="128"/>
      </rPr>
      <t>例年以上に施設設備の的確な現状把握を踏まえつつ、水道施設総合整備計画に基づき更新事業を進めていくための財源確保及び必要不可欠な事業を執行していく必要がある。</t>
    </r>
    <rPh sb="40" eb="42">
      <t>ナガビ</t>
    </rPh>
    <rPh sb="43" eb="45">
      <t>ブッカ</t>
    </rPh>
    <rPh sb="45" eb="47">
      <t>コウトウ</t>
    </rPh>
    <rPh sb="50" eb="52">
      <t>エイキョウ</t>
    </rPh>
    <rPh sb="56" eb="60">
      <t>ジギョウケイヒ</t>
    </rPh>
    <rPh sb="61" eb="62">
      <t>サラ</t>
    </rPh>
    <rPh sb="64" eb="66">
      <t>ゾウカ</t>
    </rPh>
    <rPh sb="67" eb="69">
      <t>ミコ</t>
    </rPh>
    <rPh sb="78" eb="80">
      <t>レイネン</t>
    </rPh>
    <rPh sb="80" eb="82">
      <t>イジョウ</t>
    </rPh>
    <rPh sb="83" eb="85">
      <t>シセツ</t>
    </rPh>
    <rPh sb="85" eb="87">
      <t>セツビ</t>
    </rPh>
    <rPh sb="88" eb="90">
      <t>テキカク</t>
    </rPh>
    <rPh sb="91" eb="93">
      <t>ゲンジョウ</t>
    </rPh>
    <rPh sb="93" eb="95">
      <t>ハアク</t>
    </rPh>
    <rPh sb="96" eb="97">
      <t>フ</t>
    </rPh>
    <rPh sb="102" eb="104">
      <t>スイドウ</t>
    </rPh>
    <rPh sb="104" eb="106">
      <t>シセツ</t>
    </rPh>
    <rPh sb="110" eb="112">
      <t>ケイカク</t>
    </rPh>
    <rPh sb="113" eb="114">
      <t>モト</t>
    </rPh>
    <rPh sb="116" eb="118">
      <t>コウシン</t>
    </rPh>
    <rPh sb="118" eb="120">
      <t>ジギョウ</t>
    </rPh>
    <rPh sb="121" eb="122">
      <t>スス</t>
    </rPh>
    <rPh sb="129" eb="131">
      <t>ザイゲン</t>
    </rPh>
    <rPh sb="131" eb="133">
      <t>カクホ</t>
    </rPh>
    <rPh sb="133" eb="134">
      <t>オヨ</t>
    </rPh>
    <rPh sb="135" eb="137">
      <t>ヒツヨウ</t>
    </rPh>
    <rPh sb="137" eb="140">
      <t>フカケツ</t>
    </rPh>
    <rPh sb="141" eb="143">
      <t>ジギョウ</t>
    </rPh>
    <rPh sb="144" eb="146">
      <t>シッコウ</t>
    </rPh>
    <rPh sb="150" eb="15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</si>
</sst>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E3D-4691-A787-6397A4ECDF2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0.32</c:v>
                </c:pt>
                <c:pt idx="1">
                  <c:v>0.28000000000000003</c:v>
                </c:pt>
                <c:pt idx="2">
                  <c:v>0.4</c:v>
                </c:pt>
                <c:pt idx="3">
                  <c:v>0.27</c:v>
                </c:pt>
                <c:pt idx="4">
                  <c:v>0.34</c:v>
                </c:pt>
              </c:numCache>
            </c:numRef>
          </c:val>
          <c:smooth val="0"/>
          <c:extLst>
            <c:ext xmlns:c16="http://schemas.microsoft.com/office/drawing/2014/chart" uri="{C3380CC4-5D6E-409C-BE32-E72D297353CC}">
              <c16:uniqueId val="{00000001-FE3D-4691-A787-6397A4ECDF2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76.430000000000007</c:v>
                </c:pt>
                <c:pt idx="1">
                  <c:v>76.94</c:v>
                </c:pt>
                <c:pt idx="2">
                  <c:v>78.849999999999994</c:v>
                </c:pt>
                <c:pt idx="3">
                  <c:v>77.73</c:v>
                </c:pt>
                <c:pt idx="4">
                  <c:v>80.48</c:v>
                </c:pt>
              </c:numCache>
            </c:numRef>
          </c:val>
          <c:extLst>
            <c:ext xmlns:c16="http://schemas.microsoft.com/office/drawing/2014/chart" uri="{C3380CC4-5D6E-409C-BE32-E72D297353CC}">
              <c16:uniqueId val="{00000000-6104-4788-A9CC-D2A0FBB20F0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62.22</c:v>
                </c:pt>
                <c:pt idx="2">
                  <c:v>61.45</c:v>
                </c:pt>
                <c:pt idx="3">
                  <c:v>61.63</c:v>
                </c:pt>
                <c:pt idx="4">
                  <c:v>61.54</c:v>
                </c:pt>
              </c:numCache>
            </c:numRef>
          </c:val>
          <c:smooth val="0"/>
          <c:extLst>
            <c:ext xmlns:c16="http://schemas.microsoft.com/office/drawing/2014/chart" uri="{C3380CC4-5D6E-409C-BE32-E72D297353CC}">
              <c16:uniqueId val="{00000001-6104-4788-A9CC-D2A0FBB20F0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2D5-4BB8-B3FA-61335C5EA21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100.16</c:v>
                </c:pt>
                <c:pt idx="1">
                  <c:v>100.28</c:v>
                </c:pt>
                <c:pt idx="2">
                  <c:v>100.29</c:v>
                </c:pt>
                <c:pt idx="3">
                  <c:v>100.36</c:v>
                </c:pt>
                <c:pt idx="4">
                  <c:v>100.31</c:v>
                </c:pt>
              </c:numCache>
            </c:numRef>
          </c:val>
          <c:smooth val="0"/>
          <c:extLst>
            <c:ext xmlns:c16="http://schemas.microsoft.com/office/drawing/2014/chart" uri="{C3380CC4-5D6E-409C-BE32-E72D297353CC}">
              <c16:uniqueId val="{00000001-D2D5-4BB8-B3FA-61335C5EA21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129.68</c:v>
                </c:pt>
                <c:pt idx="1">
                  <c:v>117.06</c:v>
                </c:pt>
                <c:pt idx="2">
                  <c:v>112.32</c:v>
                </c:pt>
                <c:pt idx="3">
                  <c:v>116.96</c:v>
                </c:pt>
                <c:pt idx="4">
                  <c:v>104.05</c:v>
                </c:pt>
              </c:numCache>
            </c:numRef>
          </c:val>
          <c:extLst>
            <c:ext xmlns:c16="http://schemas.microsoft.com/office/drawing/2014/chart" uri="{C3380CC4-5D6E-409C-BE32-E72D297353CC}">
              <c16:uniqueId val="{00000000-D845-4D88-8D98-486BE782420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111.13</c:v>
                </c:pt>
                <c:pt idx="1">
                  <c:v>112.49</c:v>
                </c:pt>
                <c:pt idx="2">
                  <c:v>107.33</c:v>
                </c:pt>
                <c:pt idx="3">
                  <c:v>108.93</c:v>
                </c:pt>
                <c:pt idx="4">
                  <c:v>107.62</c:v>
                </c:pt>
              </c:numCache>
            </c:numRef>
          </c:val>
          <c:smooth val="0"/>
          <c:extLst>
            <c:ext xmlns:c16="http://schemas.microsoft.com/office/drawing/2014/chart" uri="{C3380CC4-5D6E-409C-BE32-E72D297353CC}">
              <c16:uniqueId val="{00000001-D845-4D88-8D98-486BE782420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45.7</c:v>
                </c:pt>
                <c:pt idx="1">
                  <c:v>61.13</c:v>
                </c:pt>
                <c:pt idx="2">
                  <c:v>62.82</c:v>
                </c:pt>
                <c:pt idx="3">
                  <c:v>63.55</c:v>
                </c:pt>
                <c:pt idx="4">
                  <c:v>65.3</c:v>
                </c:pt>
              </c:numCache>
            </c:numRef>
          </c:val>
          <c:extLst>
            <c:ext xmlns:c16="http://schemas.microsoft.com/office/drawing/2014/chart" uri="{C3380CC4-5D6E-409C-BE32-E72D297353CC}">
              <c16:uniqueId val="{00000000-906B-4A04-9ACE-58E126A9D30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57.5</c:v>
                </c:pt>
                <c:pt idx="1">
                  <c:v>58.52</c:v>
                </c:pt>
                <c:pt idx="2">
                  <c:v>59.51</c:v>
                </c:pt>
                <c:pt idx="3">
                  <c:v>60.24</c:v>
                </c:pt>
                <c:pt idx="4">
                  <c:v>60.8</c:v>
                </c:pt>
              </c:numCache>
            </c:numRef>
          </c:val>
          <c:smooth val="0"/>
          <c:extLst>
            <c:ext xmlns:c16="http://schemas.microsoft.com/office/drawing/2014/chart" uri="{C3380CC4-5D6E-409C-BE32-E72D297353CC}">
              <c16:uniqueId val="{00000001-906B-4A04-9ACE-58E126A9D30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19F-4FBE-83E4-E6F7C17A563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30.3</c:v>
                </c:pt>
                <c:pt idx="1">
                  <c:v>31.74</c:v>
                </c:pt>
                <c:pt idx="2">
                  <c:v>32.380000000000003</c:v>
                </c:pt>
                <c:pt idx="3">
                  <c:v>34.479999999999997</c:v>
                </c:pt>
                <c:pt idx="4">
                  <c:v>38.24</c:v>
                </c:pt>
              </c:numCache>
            </c:numRef>
          </c:val>
          <c:smooth val="0"/>
          <c:extLst>
            <c:ext xmlns:c16="http://schemas.microsoft.com/office/drawing/2014/chart" uri="{C3380CC4-5D6E-409C-BE32-E72D297353CC}">
              <c16:uniqueId val="{00000001-119F-4FBE-83E4-E6F7C17A563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13D-4309-B8C5-3A4E239A698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12.29</c:v>
                </c:pt>
                <c:pt idx="1">
                  <c:v>8.77</c:v>
                </c:pt>
                <c:pt idx="2">
                  <c:v>8.81</c:v>
                </c:pt>
                <c:pt idx="3">
                  <c:v>8.48</c:v>
                </c:pt>
                <c:pt idx="4">
                  <c:v>11</c:v>
                </c:pt>
              </c:numCache>
            </c:numRef>
          </c:val>
          <c:smooth val="0"/>
          <c:extLst>
            <c:ext xmlns:c16="http://schemas.microsoft.com/office/drawing/2014/chart" uri="{C3380CC4-5D6E-409C-BE32-E72D297353CC}">
              <c16:uniqueId val="{00000001-D13D-4309-B8C5-3A4E239A698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361.74</c:v>
                </c:pt>
                <c:pt idx="1">
                  <c:v>661.43</c:v>
                </c:pt>
                <c:pt idx="2">
                  <c:v>796.43</c:v>
                </c:pt>
                <c:pt idx="3">
                  <c:v>611.65</c:v>
                </c:pt>
                <c:pt idx="4">
                  <c:v>991.12</c:v>
                </c:pt>
              </c:numCache>
            </c:numRef>
          </c:val>
          <c:extLst>
            <c:ext xmlns:c16="http://schemas.microsoft.com/office/drawing/2014/chart" uri="{C3380CC4-5D6E-409C-BE32-E72D297353CC}">
              <c16:uniqueId val="{00000000-B241-4E54-989E-DAA8FEDB0F7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284.45</c:v>
                </c:pt>
                <c:pt idx="1">
                  <c:v>309.23</c:v>
                </c:pt>
                <c:pt idx="2">
                  <c:v>313.43</c:v>
                </c:pt>
                <c:pt idx="3">
                  <c:v>303.10000000000002</c:v>
                </c:pt>
                <c:pt idx="4">
                  <c:v>318.89999999999998</c:v>
                </c:pt>
              </c:numCache>
            </c:numRef>
          </c:val>
          <c:smooth val="0"/>
          <c:extLst>
            <c:ext xmlns:c16="http://schemas.microsoft.com/office/drawing/2014/chart" uri="{C3380CC4-5D6E-409C-BE32-E72D297353CC}">
              <c16:uniqueId val="{00000001-B241-4E54-989E-DAA8FEDB0F7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63.76</c:v>
                </c:pt>
                <c:pt idx="1">
                  <c:v>50.44</c:v>
                </c:pt>
                <c:pt idx="2">
                  <c:v>37.79</c:v>
                </c:pt>
                <c:pt idx="3">
                  <c:v>26.75</c:v>
                </c:pt>
                <c:pt idx="4">
                  <c:v>16.53</c:v>
                </c:pt>
              </c:numCache>
            </c:numRef>
          </c:val>
          <c:extLst>
            <c:ext xmlns:c16="http://schemas.microsoft.com/office/drawing/2014/chart" uri="{C3380CC4-5D6E-409C-BE32-E72D297353CC}">
              <c16:uniqueId val="{00000000-23DE-4D24-A7D2-0A03BEB2A4A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260.95999999999998</c:v>
                </c:pt>
                <c:pt idx="1">
                  <c:v>240.07</c:v>
                </c:pt>
                <c:pt idx="2">
                  <c:v>224.81</c:v>
                </c:pt>
                <c:pt idx="3">
                  <c:v>210.83</c:v>
                </c:pt>
                <c:pt idx="4">
                  <c:v>204.34</c:v>
                </c:pt>
              </c:numCache>
            </c:numRef>
          </c:val>
          <c:smooth val="0"/>
          <c:extLst>
            <c:ext xmlns:c16="http://schemas.microsoft.com/office/drawing/2014/chart" uri="{C3380CC4-5D6E-409C-BE32-E72D297353CC}">
              <c16:uniqueId val="{00000001-23DE-4D24-A7D2-0A03BEB2A4A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136.05000000000001</c:v>
                </c:pt>
                <c:pt idx="1">
                  <c:v>125.64</c:v>
                </c:pt>
                <c:pt idx="2">
                  <c:v>115.59</c:v>
                </c:pt>
                <c:pt idx="3">
                  <c:v>122.09</c:v>
                </c:pt>
                <c:pt idx="4">
                  <c:v>104.61</c:v>
                </c:pt>
              </c:numCache>
            </c:numRef>
          </c:val>
          <c:extLst>
            <c:ext xmlns:c16="http://schemas.microsoft.com/office/drawing/2014/chart" uri="{C3380CC4-5D6E-409C-BE32-E72D297353CC}">
              <c16:uniqueId val="{00000000-F84D-4349-A6EF-AD616B8C078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110.77</c:v>
                </c:pt>
                <c:pt idx="1">
                  <c:v>112.35</c:v>
                </c:pt>
                <c:pt idx="2">
                  <c:v>106.47</c:v>
                </c:pt>
                <c:pt idx="3">
                  <c:v>107.7</c:v>
                </c:pt>
                <c:pt idx="4">
                  <c:v>106.29</c:v>
                </c:pt>
              </c:numCache>
            </c:numRef>
          </c:val>
          <c:smooth val="0"/>
          <c:extLst>
            <c:ext xmlns:c16="http://schemas.microsoft.com/office/drawing/2014/chart" uri="{C3380CC4-5D6E-409C-BE32-E72D297353CC}">
              <c16:uniqueId val="{00000001-F84D-4349-A6EF-AD616B8C078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94.25</c:v>
                </c:pt>
                <c:pt idx="1">
                  <c:v>101.38</c:v>
                </c:pt>
                <c:pt idx="2">
                  <c:v>107.53</c:v>
                </c:pt>
                <c:pt idx="3">
                  <c:v>103.26</c:v>
                </c:pt>
                <c:pt idx="4">
                  <c:v>116.41</c:v>
                </c:pt>
              </c:numCache>
            </c:numRef>
          </c:val>
          <c:extLst>
            <c:ext xmlns:c16="http://schemas.microsoft.com/office/drawing/2014/chart" uri="{C3380CC4-5D6E-409C-BE32-E72D297353CC}">
              <c16:uniqueId val="{00000000-452A-45E5-8AAD-DEE90E8A85F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73.180000000000007</c:v>
                </c:pt>
                <c:pt idx="1">
                  <c:v>73.05</c:v>
                </c:pt>
                <c:pt idx="2">
                  <c:v>77.53</c:v>
                </c:pt>
                <c:pt idx="3">
                  <c:v>76.25</c:v>
                </c:pt>
                <c:pt idx="4">
                  <c:v>77.75</c:v>
                </c:pt>
              </c:numCache>
            </c:numRef>
          </c:val>
          <c:smooth val="0"/>
          <c:extLst>
            <c:ext xmlns:c16="http://schemas.microsoft.com/office/drawing/2014/chart" uri="{C3380CC4-5D6E-409C-BE32-E72D297353CC}">
              <c16:uniqueId val="{00000001-452A-45E5-8AAD-DEE90E8A85F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【38.24】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25" zoomScale="80" zoomScaleNormal="80" workbookViewId="0">
      <selection activeCell="BK81" sqref="BK8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山梨県　峡北地域広域水道企業団</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用水供給事業</v>
      </c>
      <c r="Q8" s="43"/>
      <c r="R8" s="43"/>
      <c r="S8" s="43"/>
      <c r="T8" s="43"/>
      <c r="U8" s="43"/>
      <c r="V8" s="43"/>
      <c r="W8" s="43" t="str">
        <f>データ!$L$6</f>
        <v>B</v>
      </c>
      <c r="X8" s="43"/>
      <c r="Y8" s="43"/>
      <c r="Z8" s="43"/>
      <c r="AA8" s="43"/>
      <c r="AB8" s="43"/>
      <c r="AC8" s="43"/>
      <c r="AD8" s="43" t="str">
        <f>データ!$M$6</f>
        <v>その他</v>
      </c>
      <c r="AE8" s="43"/>
      <c r="AF8" s="43"/>
      <c r="AG8" s="43"/>
      <c r="AH8" s="43"/>
      <c r="AI8" s="43"/>
      <c r="AJ8" s="43"/>
      <c r="AK8" s="2"/>
      <c r="AL8" s="44" t="str">
        <f>データ!$R$6</f>
        <v>-</v>
      </c>
      <c r="AM8" s="44"/>
      <c r="AN8" s="44"/>
      <c r="AO8" s="44"/>
      <c r="AP8" s="44"/>
      <c r="AQ8" s="44"/>
      <c r="AR8" s="44"/>
      <c r="AS8" s="44"/>
      <c r="AT8" s="45" t="str">
        <f>データ!$S$6</f>
        <v>-</v>
      </c>
      <c r="AU8" s="46"/>
      <c r="AV8" s="46"/>
      <c r="AW8" s="46"/>
      <c r="AX8" s="46"/>
      <c r="AY8" s="46"/>
      <c r="AZ8" s="46"/>
      <c r="BA8" s="46"/>
      <c r="BB8" s="47" t="str">
        <f>データ!$T$6</f>
        <v>-</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97.55</v>
      </c>
      <c r="J10" s="46"/>
      <c r="K10" s="46"/>
      <c r="L10" s="46"/>
      <c r="M10" s="46"/>
      <c r="N10" s="46"/>
      <c r="O10" s="80"/>
      <c r="P10" s="47">
        <f>データ!$P$6</f>
        <v>37.57</v>
      </c>
      <c r="Q10" s="47"/>
      <c r="R10" s="47"/>
      <c r="S10" s="47"/>
      <c r="T10" s="47"/>
      <c r="U10" s="47"/>
      <c r="V10" s="47"/>
      <c r="W10" s="44">
        <f>データ!$Q$6</f>
        <v>0</v>
      </c>
      <c r="X10" s="44"/>
      <c r="Y10" s="44"/>
      <c r="Z10" s="44"/>
      <c r="AA10" s="44"/>
      <c r="AB10" s="44"/>
      <c r="AC10" s="44"/>
      <c r="AD10" s="2"/>
      <c r="AE10" s="2"/>
      <c r="AF10" s="2"/>
      <c r="AG10" s="2"/>
      <c r="AH10" s="2"/>
      <c r="AI10" s="2"/>
      <c r="AJ10" s="2"/>
      <c r="AK10" s="2"/>
      <c r="AL10" s="44">
        <f>データ!$U$6</f>
        <v>55892</v>
      </c>
      <c r="AM10" s="44"/>
      <c r="AN10" s="44"/>
      <c r="AO10" s="44"/>
      <c r="AP10" s="44"/>
      <c r="AQ10" s="44"/>
      <c r="AR10" s="44"/>
      <c r="AS10" s="44"/>
      <c r="AT10" s="45">
        <f>データ!$V$6</f>
        <v>567.9</v>
      </c>
      <c r="AU10" s="46"/>
      <c r="AV10" s="46"/>
      <c r="AW10" s="46"/>
      <c r="AX10" s="46"/>
      <c r="AY10" s="46"/>
      <c r="AZ10" s="46"/>
      <c r="BA10" s="46"/>
      <c r="BB10" s="47">
        <f>データ!$W$6</f>
        <v>98.42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9"/>
      <c r="BM63" s="60"/>
      <c r="BN63" s="60"/>
      <c r="BO63" s="60"/>
      <c r="BP63" s="60"/>
      <c r="BQ63" s="60"/>
      <c r="BR63" s="60"/>
      <c r="BS63" s="60"/>
      <c r="BT63" s="60"/>
      <c r="BU63" s="60"/>
      <c r="BV63" s="60"/>
      <c r="BW63" s="60"/>
      <c r="BX63" s="60"/>
      <c r="BY63" s="60"/>
      <c r="BZ63" s="6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【107.62】</v>
      </c>
      <c r="F85" s="13" t="str">
        <f>データ!AS6</f>
        <v>【11.00】</v>
      </c>
      <c r="G85" s="13" t="str">
        <f>データ!BD6</f>
        <v>【318.90】</v>
      </c>
      <c r="H85" s="13" t="str">
        <f>データ!BO6</f>
        <v>【204.34】</v>
      </c>
      <c r="I85" s="13" t="str">
        <f>データ!BZ6</f>
        <v>【106.29】</v>
      </c>
      <c r="J85" s="13" t="str">
        <f>データ!CK6</f>
        <v>【77.75】</v>
      </c>
      <c r="K85" s="13" t="str">
        <f>データ!CV6</f>
        <v>【61.54】</v>
      </c>
      <c r="L85" s="13" t="str">
        <f>データ!DG6</f>
        <v>【100.31】</v>
      </c>
      <c r="M85" s="13" t="str">
        <f>データ!DR6</f>
        <v>【60.80】</v>
      </c>
      <c r="N85" s="13" t="str">
        <f>データ!EC6</f>
        <v>【38.24】</v>
      </c>
      <c r="O85" s="13" t="str">
        <f>データ!EN6</f>
        <v>【0.34】</v>
      </c>
    </row>
  </sheetData>
  <sheetProtection algorithmName="SHA-512" hashValue="MJimajCFCHOzeQsxnI/i/zCiJOdAdh084PxY+eJ7251D7R2zbIXHQtkl66pqKn6r0mVYRonpJEkT3pSiUDOjnA==" saltValue="8iZZ71X2daFS9J+m+47La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199290</v>
      </c>
      <c r="D6" s="20">
        <f t="shared" si="3"/>
        <v>46</v>
      </c>
      <c r="E6" s="20">
        <f t="shared" si="3"/>
        <v>1</v>
      </c>
      <c r="F6" s="20">
        <f t="shared" si="3"/>
        <v>0</v>
      </c>
      <c r="G6" s="20">
        <f t="shared" si="3"/>
        <v>2</v>
      </c>
      <c r="H6" s="20" t="str">
        <f t="shared" si="3"/>
        <v>山梨県　峡北地域広域水道企業団</v>
      </c>
      <c r="I6" s="20" t="str">
        <f t="shared" si="3"/>
        <v>法適用</v>
      </c>
      <c r="J6" s="20" t="str">
        <f t="shared" si="3"/>
        <v>水道事業</v>
      </c>
      <c r="K6" s="20" t="str">
        <f t="shared" si="3"/>
        <v>用水供給事業</v>
      </c>
      <c r="L6" s="20" t="str">
        <f t="shared" si="3"/>
        <v>B</v>
      </c>
      <c r="M6" s="20" t="str">
        <f t="shared" si="3"/>
        <v>その他</v>
      </c>
      <c r="N6" s="21" t="str">
        <f t="shared" si="3"/>
        <v>-</v>
      </c>
      <c r="O6" s="21">
        <f t="shared" si="3"/>
        <v>97.55</v>
      </c>
      <c r="P6" s="21">
        <f t="shared" si="3"/>
        <v>37.57</v>
      </c>
      <c r="Q6" s="21">
        <f t="shared" si="3"/>
        <v>0</v>
      </c>
      <c r="R6" s="21" t="str">
        <f t="shared" si="3"/>
        <v>-</v>
      </c>
      <c r="S6" s="21" t="str">
        <f t="shared" si="3"/>
        <v>-</v>
      </c>
      <c r="T6" s="21" t="str">
        <f t="shared" si="3"/>
        <v>-</v>
      </c>
      <c r="U6" s="21">
        <f t="shared" si="3"/>
        <v>55892</v>
      </c>
      <c r="V6" s="21">
        <f t="shared" si="3"/>
        <v>567.9</v>
      </c>
      <c r="W6" s="21">
        <f t="shared" si="3"/>
        <v>98.42</v>
      </c>
      <c r="X6" s="22">
        <f>IF(X7="",NA(),X7)</f>
        <v>129.68</v>
      </c>
      <c r="Y6" s="22">
        <f t="shared" ref="Y6:AG6" si="4">IF(Y7="",NA(),Y7)</f>
        <v>117.06</v>
      </c>
      <c r="Z6" s="22">
        <f t="shared" si="4"/>
        <v>112.32</v>
      </c>
      <c r="AA6" s="22">
        <f t="shared" si="4"/>
        <v>116.96</v>
      </c>
      <c r="AB6" s="22">
        <f t="shared" si="4"/>
        <v>104.05</v>
      </c>
      <c r="AC6" s="22">
        <f t="shared" si="4"/>
        <v>111.13</v>
      </c>
      <c r="AD6" s="22">
        <f t="shared" si="4"/>
        <v>112.49</v>
      </c>
      <c r="AE6" s="22">
        <f t="shared" si="4"/>
        <v>107.33</v>
      </c>
      <c r="AF6" s="22">
        <f t="shared" si="4"/>
        <v>108.93</v>
      </c>
      <c r="AG6" s="22">
        <f t="shared" si="4"/>
        <v>107.62</v>
      </c>
      <c r="AH6" s="21" t="str">
        <f>IF(AH7="","",IF(AH7="-","【-】","【"&amp;SUBSTITUTE(TEXT(AH7,"#,##0.00"),"-","△")&amp;"】"))</f>
        <v>【107.62】</v>
      </c>
      <c r="AI6" s="21">
        <f>IF(AI7="",NA(),AI7)</f>
        <v>0</v>
      </c>
      <c r="AJ6" s="21">
        <f t="shared" ref="AJ6:AR6" si="5">IF(AJ7="",NA(),AJ7)</f>
        <v>0</v>
      </c>
      <c r="AK6" s="21">
        <f t="shared" si="5"/>
        <v>0</v>
      </c>
      <c r="AL6" s="21">
        <f t="shared" si="5"/>
        <v>0</v>
      </c>
      <c r="AM6" s="21">
        <f t="shared" si="5"/>
        <v>0</v>
      </c>
      <c r="AN6" s="22">
        <f t="shared" si="5"/>
        <v>12.29</v>
      </c>
      <c r="AO6" s="22">
        <f t="shared" si="5"/>
        <v>8.77</v>
      </c>
      <c r="AP6" s="22">
        <f t="shared" si="5"/>
        <v>8.81</v>
      </c>
      <c r="AQ6" s="22">
        <f t="shared" si="5"/>
        <v>8.48</v>
      </c>
      <c r="AR6" s="22">
        <f t="shared" si="5"/>
        <v>11</v>
      </c>
      <c r="AS6" s="21" t="str">
        <f>IF(AS7="","",IF(AS7="-","【-】","【"&amp;SUBSTITUTE(TEXT(AS7,"#,##0.00"),"-","△")&amp;"】"))</f>
        <v>【11.00】</v>
      </c>
      <c r="AT6" s="22">
        <f>IF(AT7="",NA(),AT7)</f>
        <v>361.74</v>
      </c>
      <c r="AU6" s="22">
        <f t="shared" ref="AU6:BC6" si="6">IF(AU7="",NA(),AU7)</f>
        <v>661.43</v>
      </c>
      <c r="AV6" s="22">
        <f t="shared" si="6"/>
        <v>796.43</v>
      </c>
      <c r="AW6" s="22">
        <f t="shared" si="6"/>
        <v>611.65</v>
      </c>
      <c r="AX6" s="22">
        <f t="shared" si="6"/>
        <v>991.12</v>
      </c>
      <c r="AY6" s="22">
        <f t="shared" si="6"/>
        <v>284.45</v>
      </c>
      <c r="AZ6" s="22">
        <f t="shared" si="6"/>
        <v>309.23</v>
      </c>
      <c r="BA6" s="22">
        <f t="shared" si="6"/>
        <v>313.43</v>
      </c>
      <c r="BB6" s="22">
        <f t="shared" si="6"/>
        <v>303.10000000000002</v>
      </c>
      <c r="BC6" s="22">
        <f t="shared" si="6"/>
        <v>318.89999999999998</v>
      </c>
      <c r="BD6" s="21" t="str">
        <f>IF(BD7="","",IF(BD7="-","【-】","【"&amp;SUBSTITUTE(TEXT(BD7,"#,##0.00"),"-","△")&amp;"】"))</f>
        <v>【318.90】</v>
      </c>
      <c r="BE6" s="22">
        <f>IF(BE7="",NA(),BE7)</f>
        <v>63.76</v>
      </c>
      <c r="BF6" s="22">
        <f t="shared" ref="BF6:BN6" si="7">IF(BF7="",NA(),BF7)</f>
        <v>50.44</v>
      </c>
      <c r="BG6" s="22">
        <f t="shared" si="7"/>
        <v>37.79</v>
      </c>
      <c r="BH6" s="22">
        <f t="shared" si="7"/>
        <v>26.75</v>
      </c>
      <c r="BI6" s="22">
        <f t="shared" si="7"/>
        <v>16.53</v>
      </c>
      <c r="BJ6" s="22">
        <f t="shared" si="7"/>
        <v>260.95999999999998</v>
      </c>
      <c r="BK6" s="22">
        <f t="shared" si="7"/>
        <v>240.07</v>
      </c>
      <c r="BL6" s="22">
        <f t="shared" si="7"/>
        <v>224.81</v>
      </c>
      <c r="BM6" s="22">
        <f t="shared" si="7"/>
        <v>210.83</v>
      </c>
      <c r="BN6" s="22">
        <f t="shared" si="7"/>
        <v>204.34</v>
      </c>
      <c r="BO6" s="21" t="str">
        <f>IF(BO7="","",IF(BO7="-","【-】","【"&amp;SUBSTITUTE(TEXT(BO7,"#,##0.00"),"-","△")&amp;"】"))</f>
        <v>【204.34】</v>
      </c>
      <c r="BP6" s="22">
        <f>IF(BP7="",NA(),BP7)</f>
        <v>136.05000000000001</v>
      </c>
      <c r="BQ6" s="22">
        <f t="shared" ref="BQ6:BY6" si="8">IF(BQ7="",NA(),BQ7)</f>
        <v>125.64</v>
      </c>
      <c r="BR6" s="22">
        <f t="shared" si="8"/>
        <v>115.59</v>
      </c>
      <c r="BS6" s="22">
        <f t="shared" si="8"/>
        <v>122.09</v>
      </c>
      <c r="BT6" s="22">
        <f t="shared" si="8"/>
        <v>104.61</v>
      </c>
      <c r="BU6" s="22">
        <f t="shared" si="8"/>
        <v>110.77</v>
      </c>
      <c r="BV6" s="22">
        <f t="shared" si="8"/>
        <v>112.35</v>
      </c>
      <c r="BW6" s="22">
        <f t="shared" si="8"/>
        <v>106.47</v>
      </c>
      <c r="BX6" s="22">
        <f t="shared" si="8"/>
        <v>107.7</v>
      </c>
      <c r="BY6" s="22">
        <f t="shared" si="8"/>
        <v>106.29</v>
      </c>
      <c r="BZ6" s="21" t="str">
        <f>IF(BZ7="","",IF(BZ7="-","【-】","【"&amp;SUBSTITUTE(TEXT(BZ7,"#,##0.00"),"-","△")&amp;"】"))</f>
        <v>【106.29】</v>
      </c>
      <c r="CA6" s="22">
        <f>IF(CA7="",NA(),CA7)</f>
        <v>94.25</v>
      </c>
      <c r="CB6" s="22">
        <f t="shared" ref="CB6:CJ6" si="9">IF(CB7="",NA(),CB7)</f>
        <v>101.38</v>
      </c>
      <c r="CC6" s="22">
        <f t="shared" si="9"/>
        <v>107.53</v>
      </c>
      <c r="CD6" s="22">
        <f t="shared" si="9"/>
        <v>103.26</v>
      </c>
      <c r="CE6" s="22">
        <f t="shared" si="9"/>
        <v>116.41</v>
      </c>
      <c r="CF6" s="22">
        <f t="shared" si="9"/>
        <v>73.180000000000007</v>
      </c>
      <c r="CG6" s="22">
        <f t="shared" si="9"/>
        <v>73.05</v>
      </c>
      <c r="CH6" s="22">
        <f t="shared" si="9"/>
        <v>77.53</v>
      </c>
      <c r="CI6" s="22">
        <f t="shared" si="9"/>
        <v>76.25</v>
      </c>
      <c r="CJ6" s="22">
        <f t="shared" si="9"/>
        <v>77.75</v>
      </c>
      <c r="CK6" s="21" t="str">
        <f>IF(CK7="","",IF(CK7="-","【-】","【"&amp;SUBSTITUTE(TEXT(CK7,"#,##0.00"),"-","△")&amp;"】"))</f>
        <v>【77.75】</v>
      </c>
      <c r="CL6" s="22">
        <f>IF(CL7="",NA(),CL7)</f>
        <v>76.430000000000007</v>
      </c>
      <c r="CM6" s="22">
        <f t="shared" ref="CM6:CU6" si="10">IF(CM7="",NA(),CM7)</f>
        <v>76.94</v>
      </c>
      <c r="CN6" s="22">
        <f t="shared" si="10"/>
        <v>78.849999999999994</v>
      </c>
      <c r="CO6" s="22">
        <f t="shared" si="10"/>
        <v>77.73</v>
      </c>
      <c r="CP6" s="22">
        <f t="shared" si="10"/>
        <v>80.48</v>
      </c>
      <c r="CQ6" s="22">
        <f t="shared" si="10"/>
        <v>62.26</v>
      </c>
      <c r="CR6" s="22">
        <f t="shared" si="10"/>
        <v>62.22</v>
      </c>
      <c r="CS6" s="22">
        <f t="shared" si="10"/>
        <v>61.45</v>
      </c>
      <c r="CT6" s="22">
        <f t="shared" si="10"/>
        <v>61.63</v>
      </c>
      <c r="CU6" s="22">
        <f t="shared" si="10"/>
        <v>61.54</v>
      </c>
      <c r="CV6" s="21" t="str">
        <f>IF(CV7="","",IF(CV7="-","【-】","【"&amp;SUBSTITUTE(TEXT(CV7,"#,##0.00"),"-","△")&amp;"】"))</f>
        <v>【61.54】</v>
      </c>
      <c r="CW6" s="22">
        <f>IF(CW7="",NA(),CW7)</f>
        <v>100</v>
      </c>
      <c r="CX6" s="22">
        <f t="shared" ref="CX6:DF6" si="11">IF(CX7="",NA(),CX7)</f>
        <v>100</v>
      </c>
      <c r="CY6" s="22">
        <f t="shared" si="11"/>
        <v>100</v>
      </c>
      <c r="CZ6" s="22">
        <f t="shared" si="11"/>
        <v>100</v>
      </c>
      <c r="DA6" s="22">
        <f t="shared" si="11"/>
        <v>100</v>
      </c>
      <c r="DB6" s="22">
        <f t="shared" si="11"/>
        <v>100.16</v>
      </c>
      <c r="DC6" s="22">
        <f t="shared" si="11"/>
        <v>100.28</v>
      </c>
      <c r="DD6" s="22">
        <f t="shared" si="11"/>
        <v>100.29</v>
      </c>
      <c r="DE6" s="22">
        <f t="shared" si="11"/>
        <v>100.36</v>
      </c>
      <c r="DF6" s="22">
        <f t="shared" si="11"/>
        <v>100.31</v>
      </c>
      <c r="DG6" s="21" t="str">
        <f>IF(DG7="","",IF(DG7="-","【-】","【"&amp;SUBSTITUTE(TEXT(DG7,"#,##0.00"),"-","△")&amp;"】"))</f>
        <v>【100.31】</v>
      </c>
      <c r="DH6" s="22">
        <f>IF(DH7="",NA(),DH7)</f>
        <v>45.7</v>
      </c>
      <c r="DI6" s="22">
        <f t="shared" ref="DI6:DQ6" si="12">IF(DI7="",NA(),DI7)</f>
        <v>61.13</v>
      </c>
      <c r="DJ6" s="22">
        <f t="shared" si="12"/>
        <v>62.82</v>
      </c>
      <c r="DK6" s="22">
        <f t="shared" si="12"/>
        <v>63.55</v>
      </c>
      <c r="DL6" s="22">
        <f t="shared" si="12"/>
        <v>65.3</v>
      </c>
      <c r="DM6" s="22">
        <f t="shared" si="12"/>
        <v>57.5</v>
      </c>
      <c r="DN6" s="22">
        <f t="shared" si="12"/>
        <v>58.52</v>
      </c>
      <c r="DO6" s="22">
        <f t="shared" si="12"/>
        <v>59.51</v>
      </c>
      <c r="DP6" s="22">
        <f t="shared" si="12"/>
        <v>60.24</v>
      </c>
      <c r="DQ6" s="22">
        <f t="shared" si="12"/>
        <v>60.8</v>
      </c>
      <c r="DR6" s="21" t="str">
        <f>IF(DR7="","",IF(DR7="-","【-】","【"&amp;SUBSTITUTE(TEXT(DR7,"#,##0.00"),"-","△")&amp;"】"))</f>
        <v>【60.80】</v>
      </c>
      <c r="DS6" s="21">
        <f>IF(DS7="",NA(),DS7)</f>
        <v>0</v>
      </c>
      <c r="DT6" s="21">
        <f t="shared" ref="DT6:EB6" si="13">IF(DT7="",NA(),DT7)</f>
        <v>0</v>
      </c>
      <c r="DU6" s="21">
        <f t="shared" si="13"/>
        <v>0</v>
      </c>
      <c r="DV6" s="21">
        <f t="shared" si="13"/>
        <v>0</v>
      </c>
      <c r="DW6" s="21">
        <f t="shared" si="13"/>
        <v>0</v>
      </c>
      <c r="DX6" s="22">
        <f t="shared" si="13"/>
        <v>30.3</v>
      </c>
      <c r="DY6" s="22">
        <f t="shared" si="13"/>
        <v>31.74</v>
      </c>
      <c r="DZ6" s="22">
        <f t="shared" si="13"/>
        <v>32.380000000000003</v>
      </c>
      <c r="EA6" s="22">
        <f t="shared" si="13"/>
        <v>34.479999999999997</v>
      </c>
      <c r="EB6" s="22">
        <f t="shared" si="13"/>
        <v>38.24</v>
      </c>
      <c r="EC6" s="21" t="str">
        <f>IF(EC7="","",IF(EC7="-","【-】","【"&amp;SUBSTITUTE(TEXT(EC7,"#,##0.00"),"-","△")&amp;"】"))</f>
        <v>【38.24】</v>
      </c>
      <c r="ED6" s="21">
        <f>IF(ED7="",NA(),ED7)</f>
        <v>0</v>
      </c>
      <c r="EE6" s="21">
        <f t="shared" ref="EE6:EM6" si="14">IF(EE7="",NA(),EE7)</f>
        <v>0</v>
      </c>
      <c r="EF6" s="21">
        <f t="shared" si="14"/>
        <v>0</v>
      </c>
      <c r="EG6" s="21">
        <f t="shared" si="14"/>
        <v>0</v>
      </c>
      <c r="EH6" s="21">
        <f t="shared" si="14"/>
        <v>0</v>
      </c>
      <c r="EI6" s="22">
        <f t="shared" si="14"/>
        <v>0.32</v>
      </c>
      <c r="EJ6" s="22">
        <f t="shared" si="14"/>
        <v>0.28000000000000003</v>
      </c>
      <c r="EK6" s="22">
        <f t="shared" si="14"/>
        <v>0.4</v>
      </c>
      <c r="EL6" s="22">
        <f t="shared" si="14"/>
        <v>0.27</v>
      </c>
      <c r="EM6" s="22">
        <f t="shared" si="14"/>
        <v>0.34</v>
      </c>
      <c r="EN6" s="21" t="str">
        <f>IF(EN7="","",IF(EN7="-","【-】","【"&amp;SUBSTITUTE(TEXT(EN7,"#,##0.00"),"-","△")&amp;"】"))</f>
        <v>【0.34】</v>
      </c>
    </row>
    <row r="7" spans="1:144" s="23" customFormat="1" x14ac:dyDescent="0.15">
      <c r="A7" s="15"/>
      <c r="B7" s="24">
        <v>2024</v>
      </c>
      <c r="C7" s="24">
        <v>199290</v>
      </c>
      <c r="D7" s="24">
        <v>46</v>
      </c>
      <c r="E7" s="24">
        <v>1</v>
      </c>
      <c r="F7" s="24">
        <v>0</v>
      </c>
      <c r="G7" s="24">
        <v>2</v>
      </c>
      <c r="H7" s="24" t="s">
        <v>93</v>
      </c>
      <c r="I7" s="24" t="s">
        <v>94</v>
      </c>
      <c r="J7" s="24" t="s">
        <v>95</v>
      </c>
      <c r="K7" s="24" t="s">
        <v>96</v>
      </c>
      <c r="L7" s="24" t="s">
        <v>97</v>
      </c>
      <c r="M7" s="24" t="s">
        <v>98</v>
      </c>
      <c r="N7" s="25" t="s">
        <v>99</v>
      </c>
      <c r="O7" s="25">
        <v>97.55</v>
      </c>
      <c r="P7" s="25">
        <v>37.57</v>
      </c>
      <c r="Q7" s="25">
        <v>0</v>
      </c>
      <c r="R7" s="25" t="s">
        <v>99</v>
      </c>
      <c r="S7" s="25" t="s">
        <v>99</v>
      </c>
      <c r="T7" s="25" t="s">
        <v>99</v>
      </c>
      <c r="U7" s="25">
        <v>55892</v>
      </c>
      <c r="V7" s="25">
        <v>567.9</v>
      </c>
      <c r="W7" s="25">
        <v>98.42</v>
      </c>
      <c r="X7" s="25">
        <v>129.68</v>
      </c>
      <c r="Y7" s="25">
        <v>117.06</v>
      </c>
      <c r="Z7" s="25">
        <v>112.32</v>
      </c>
      <c r="AA7" s="25">
        <v>116.96</v>
      </c>
      <c r="AB7" s="25">
        <v>104.05</v>
      </c>
      <c r="AC7" s="25">
        <v>111.13</v>
      </c>
      <c r="AD7" s="25">
        <v>112.49</v>
      </c>
      <c r="AE7" s="25">
        <v>107.33</v>
      </c>
      <c r="AF7" s="25">
        <v>108.93</v>
      </c>
      <c r="AG7" s="25">
        <v>107.62</v>
      </c>
      <c r="AH7" s="25">
        <v>107.62</v>
      </c>
      <c r="AI7" s="25">
        <v>0</v>
      </c>
      <c r="AJ7" s="25">
        <v>0</v>
      </c>
      <c r="AK7" s="25">
        <v>0</v>
      </c>
      <c r="AL7" s="25">
        <v>0</v>
      </c>
      <c r="AM7" s="25">
        <v>0</v>
      </c>
      <c r="AN7" s="25">
        <v>12.29</v>
      </c>
      <c r="AO7" s="25">
        <v>8.77</v>
      </c>
      <c r="AP7" s="25">
        <v>8.81</v>
      </c>
      <c r="AQ7" s="25">
        <v>8.48</v>
      </c>
      <c r="AR7" s="25">
        <v>11</v>
      </c>
      <c r="AS7" s="25">
        <v>11</v>
      </c>
      <c r="AT7" s="25">
        <v>361.74</v>
      </c>
      <c r="AU7" s="25">
        <v>661.43</v>
      </c>
      <c r="AV7" s="25">
        <v>796.43</v>
      </c>
      <c r="AW7" s="25">
        <v>611.65</v>
      </c>
      <c r="AX7" s="25">
        <v>991.12</v>
      </c>
      <c r="AY7" s="25">
        <v>284.45</v>
      </c>
      <c r="AZ7" s="25">
        <v>309.23</v>
      </c>
      <c r="BA7" s="25">
        <v>313.43</v>
      </c>
      <c r="BB7" s="25">
        <v>303.10000000000002</v>
      </c>
      <c r="BC7" s="25">
        <v>318.89999999999998</v>
      </c>
      <c r="BD7" s="25">
        <v>318.89999999999998</v>
      </c>
      <c r="BE7" s="25">
        <v>63.76</v>
      </c>
      <c r="BF7" s="25">
        <v>50.44</v>
      </c>
      <c r="BG7" s="25">
        <v>37.79</v>
      </c>
      <c r="BH7" s="25">
        <v>26.75</v>
      </c>
      <c r="BI7" s="25">
        <v>16.53</v>
      </c>
      <c r="BJ7" s="25">
        <v>260.95999999999998</v>
      </c>
      <c r="BK7" s="25">
        <v>240.07</v>
      </c>
      <c r="BL7" s="25">
        <v>224.81</v>
      </c>
      <c r="BM7" s="25">
        <v>210.83</v>
      </c>
      <c r="BN7" s="25">
        <v>204.34</v>
      </c>
      <c r="BO7" s="25">
        <v>204.34</v>
      </c>
      <c r="BP7" s="25">
        <v>136.05000000000001</v>
      </c>
      <c r="BQ7" s="25">
        <v>125.64</v>
      </c>
      <c r="BR7" s="25">
        <v>115.59</v>
      </c>
      <c r="BS7" s="25">
        <v>122.09</v>
      </c>
      <c r="BT7" s="25">
        <v>104.61</v>
      </c>
      <c r="BU7" s="25">
        <v>110.77</v>
      </c>
      <c r="BV7" s="25">
        <v>112.35</v>
      </c>
      <c r="BW7" s="25">
        <v>106.47</v>
      </c>
      <c r="BX7" s="25">
        <v>107.7</v>
      </c>
      <c r="BY7" s="25">
        <v>106.29</v>
      </c>
      <c r="BZ7" s="25">
        <v>106.29</v>
      </c>
      <c r="CA7" s="25">
        <v>94.25</v>
      </c>
      <c r="CB7" s="25">
        <v>101.38</v>
      </c>
      <c r="CC7" s="25">
        <v>107.53</v>
      </c>
      <c r="CD7" s="25">
        <v>103.26</v>
      </c>
      <c r="CE7" s="25">
        <v>116.41</v>
      </c>
      <c r="CF7" s="25">
        <v>73.180000000000007</v>
      </c>
      <c r="CG7" s="25">
        <v>73.05</v>
      </c>
      <c r="CH7" s="25">
        <v>77.53</v>
      </c>
      <c r="CI7" s="25">
        <v>76.25</v>
      </c>
      <c r="CJ7" s="25">
        <v>77.75</v>
      </c>
      <c r="CK7" s="25">
        <v>77.75</v>
      </c>
      <c r="CL7" s="25">
        <v>76.430000000000007</v>
      </c>
      <c r="CM7" s="25">
        <v>76.94</v>
      </c>
      <c r="CN7" s="25">
        <v>78.849999999999994</v>
      </c>
      <c r="CO7" s="25">
        <v>77.73</v>
      </c>
      <c r="CP7" s="25">
        <v>80.48</v>
      </c>
      <c r="CQ7" s="25">
        <v>62.26</v>
      </c>
      <c r="CR7" s="25">
        <v>62.22</v>
      </c>
      <c r="CS7" s="25">
        <v>61.45</v>
      </c>
      <c r="CT7" s="25">
        <v>61.63</v>
      </c>
      <c r="CU7" s="25">
        <v>61.54</v>
      </c>
      <c r="CV7" s="25">
        <v>61.54</v>
      </c>
      <c r="CW7" s="25">
        <v>100</v>
      </c>
      <c r="CX7" s="25">
        <v>100</v>
      </c>
      <c r="CY7" s="25">
        <v>100</v>
      </c>
      <c r="CZ7" s="25">
        <v>100</v>
      </c>
      <c r="DA7" s="25">
        <v>100</v>
      </c>
      <c r="DB7" s="25">
        <v>100.16</v>
      </c>
      <c r="DC7" s="25">
        <v>100.28</v>
      </c>
      <c r="DD7" s="25">
        <v>100.29</v>
      </c>
      <c r="DE7" s="25">
        <v>100.36</v>
      </c>
      <c r="DF7" s="25">
        <v>100.31</v>
      </c>
      <c r="DG7" s="25">
        <v>100.31</v>
      </c>
      <c r="DH7" s="25">
        <v>45.7</v>
      </c>
      <c r="DI7" s="25">
        <v>61.13</v>
      </c>
      <c r="DJ7" s="25">
        <v>62.82</v>
      </c>
      <c r="DK7" s="25">
        <v>63.55</v>
      </c>
      <c r="DL7" s="25">
        <v>65.3</v>
      </c>
      <c r="DM7" s="25">
        <v>57.5</v>
      </c>
      <c r="DN7" s="25">
        <v>58.52</v>
      </c>
      <c r="DO7" s="25">
        <v>59.51</v>
      </c>
      <c r="DP7" s="25">
        <v>60.24</v>
      </c>
      <c r="DQ7" s="25">
        <v>60.8</v>
      </c>
      <c r="DR7" s="25">
        <v>60.8</v>
      </c>
      <c r="DS7" s="25">
        <v>0</v>
      </c>
      <c r="DT7" s="25">
        <v>0</v>
      </c>
      <c r="DU7" s="25">
        <v>0</v>
      </c>
      <c r="DV7" s="25">
        <v>0</v>
      </c>
      <c r="DW7" s="25">
        <v>0</v>
      </c>
      <c r="DX7" s="25">
        <v>30.3</v>
      </c>
      <c r="DY7" s="25">
        <v>31.74</v>
      </c>
      <c r="DZ7" s="25">
        <v>32.380000000000003</v>
      </c>
      <c r="EA7" s="25">
        <v>34.479999999999997</v>
      </c>
      <c r="EB7" s="25">
        <v>38.24</v>
      </c>
      <c r="EC7" s="25">
        <v>38.24</v>
      </c>
      <c r="ED7" s="25">
        <v>0</v>
      </c>
      <c r="EE7" s="25">
        <v>0</v>
      </c>
      <c r="EF7" s="25">
        <v>0</v>
      </c>
      <c r="EG7" s="25">
        <v>0</v>
      </c>
      <c r="EH7" s="25">
        <v>0</v>
      </c>
      <c r="EI7" s="25">
        <v>0.32</v>
      </c>
      <c r="EJ7" s="25">
        <v>0.28000000000000003</v>
      </c>
      <c r="EK7" s="25">
        <v>0.4</v>
      </c>
      <c r="EL7" s="25">
        <v>0.27</v>
      </c>
      <c r="EM7" s="25">
        <v>0.34</v>
      </c>
      <c r="EN7" s="25">
        <v>0.34</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瑞恵 柳本</cp:lastModifiedBy>
  <cp:lastPrinted>2026-01-26T02:27:50Z</cp:lastPrinted>
  <dcterms:created xsi:type="dcterms:W3CDTF">2025-12-12T09:16:28Z</dcterms:created>
  <dcterms:modified xsi:type="dcterms:W3CDTF">2026-01-26T02:31:56Z</dcterms:modified>
  <cp:category/>
</cp:coreProperties>
</file>