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hn111tbym\Desktop\20260120_通知_【山梨県市町村振興課：２／６〆】公営企業に係る経営比較分析表（令和６年度決算）の分析等について（依頼）\提出\【経営比較分析表】2024_194433_46_1718\"/>
    </mc:Choice>
  </mc:AlternateContent>
  <xr:revisionPtr revIDLastSave="0" documentId="13_ncr:1_{B8785771-EA76-4CF9-AA04-0ADF1143F53F}" xr6:coauthVersionLast="47" xr6:coauthVersionMax="47" xr10:uidLastSave="{00000000-0000-0000-0000-000000000000}"/>
  <workbookProtection workbookAlgorithmName="SHA-512" workbookHashValue="3mXgyzmNGb6oJJbyZq/cAIVi5X5WjKpjcHHMHaVQiKIHP8TbKFWHeGBGwHRmV/cujDOf+fgjONE0QhV6tiKDkA==" workbookSaltValue="CakDARzC284JNA4sUyh2t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AL10" i="4"/>
  <c r="AL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<sst xmlns="http://schemas.openxmlformats.org/spreadsheetml/2006/main" count="319" uniqueCount="115">
  <si>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</si>
  <si>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</si>
  <si>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</si>
  <si>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</si>
  <si>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</si>
  <si>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</si>
  <si>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</si>
  <si>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</si>
  <si>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</si>
  <si>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</si>
  <si>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</si>
  <si>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</si>
  <si>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</si>
  <si>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</si>
  <si>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</si>
  <si>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</si>
  <si>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</si>
  <si>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</si>
  <si>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</si>
  <si>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</si>
  <si>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</si>
  <si>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</si>
  <si>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</si>
  <si>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</si>
  <si>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</si>
  <si>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</si>
  <si>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</si>
  <si>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</si>
  <si>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</si>
  <si>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</si>
  <si>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</si>
  <si>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</si>
  <si>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</si>
  <si>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</si>
  <si>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</si>
  <si>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</si>
  <si>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</si>
  <si>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</si>
  <si>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</si>
  <si>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</si>
  <si>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</si>
  <si>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</si>
  <si>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</si>
  <si>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</si>
  <si>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</si>
  <si>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</si>
  <si>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</si>
  <si>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</si>
  <si>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</si>
  <si>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</si>
  <si>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</si>
  <si>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</si>
  <si>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</si>
  <si>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</si>
  <si>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</si>
  <si>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</si>
  <si>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</si>
  <si>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</si>
  <si>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</si>
  <si>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</si>
  <si>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</si>
  <si>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</si>
  <si>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</si>
  <si>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</si>
  <si>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</si>
  <si>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</si>
  <si>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</si>
  <si>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</si>
  <si>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</si>
  <si>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</si>
  <si>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</si>
  <si>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</si>
  <si>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</si>
  <si>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</si>
  <si>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</si>
  <si>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</si>
  <si>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</si>
  <si>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</si>
  <si>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</si>
  <si>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</si>
  <si>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</si>
  <si>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</si>
  <si>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</si>
  <si>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</si>
  <si>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</si>
  <si>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</si>
  <si>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</si>
  <si>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</si>
  <si>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</si>
  <si>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</si>
  <si>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</si>
  <si>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</si>
  <si>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</si>
  <si>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</si>
  <si>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</si>
  <si>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丹波山村</t>
  </si>
  <si>
    <t>法適用</t>
  </si>
  <si>
    <t>下水道事業</t>
  </si>
  <si>
    <t>小規模集合排水処理</t>
  </si>
  <si>
    <t>I2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</si>
  <si>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</si>
  <si>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</si>
  <si>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</si>
  <si>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</si>
  <si>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</si>
  <si>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</si>
  <si>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</si>
  <si>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</si>
  <si>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</si>
  <si>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</si>
  <si>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</si>
  <si>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</si>
  <si>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施設・管渠等は老朽化が進行しており、予防保全や計画的かつ効果的な維持修繕・改善更新に取り組んでいく。</t>
    <phoneticPr fontId="4"/>
  </si>
  <si>
    <t xml:space="preserve"> ①経常収支比率については、103.84％となっているが、経常収益の大半は一般会計からの繰入金等の収益が占めており、使用料収入を増加させるため段階的な引き上げが必要となる。
　⑤経費回収率については、10.96％となっており、類似団体平均と比べ非常に低い状況となっている。更なる費用削減と使用料の段階的な引き上げを検討していきたい。
　⑥汚水処理原価については、318.44円で類似団体平均に比べ高いため維持管理費の削減等の経営改善を図りたい。
　⑦施設利用率については、団体平均を超えているが、将来の汚水処理人口の減少等を踏まえ適切な施設規模を維持していく。
　⑧水洗化率については、100.00％となっており、全世帯が水洗化しているため今後もこの数字をキープしていく。</t>
    <phoneticPr fontId="4"/>
  </si>
  <si>
    <t>　①経常収支比率は103.84％と高くなっているが、⑤経費回収率は10.96％と低く使用料収入以外の収入で賄われていることを意味することから、必要に応じて使用料の見直しを検討する必要がある。　
　また、施設や管渠の更新も計画的かつ効率的に行うため経営状況の健全化を図りたい。
　現在は、事業費の大半が東京都からの交付金で賄われているが、依存度を改善するための経営努力を行いたい。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</si>
</sst>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9F-4247-B783-8138F3B1B4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79F-4247-B783-8138F3B1B4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c:v>
                </c:pt>
              </c:numCache>
            </c:numRef>
          </c:val>
          <c:extLst>
            <c:ext xmlns:c16="http://schemas.microsoft.com/office/drawing/2014/chart" uri="{C3380CC4-5D6E-409C-BE32-E72D297353CC}">
              <c16:uniqueId val="{00000000-A18C-48E6-9487-CE5E75A645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A18C-48E6-9487-CE5E75A645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8C5-4286-B1CC-8587C4E327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E8C5-4286-B1CC-8587C4E327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103.84</c:v>
                </c:pt>
              </c:numCache>
            </c:numRef>
          </c:val>
          <c:extLst>
            <c:ext xmlns:c16="http://schemas.microsoft.com/office/drawing/2014/chart" uri="{C3380CC4-5D6E-409C-BE32-E72D297353CC}">
              <c16:uniqueId val="{00000000-F89C-4203-A34F-C34570377F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F89C-4203-A34F-C34570377F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69.98</c:v>
                </c:pt>
              </c:numCache>
            </c:numRef>
          </c:val>
          <c:extLst>
            <c:ext xmlns:c16="http://schemas.microsoft.com/office/drawing/2014/chart" uri="{C3380CC4-5D6E-409C-BE32-E72D297353CC}">
              <c16:uniqueId val="{00000000-5959-431B-B4C7-4BD0CC8DE5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5959-431B-B4C7-4BD0CC8DE5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CB-4074-9512-1B238684B8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8CB-4074-9512-1B238684B8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1D6-4F51-AA0E-399C560D04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81D6-4F51-AA0E-399C560D04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26.01</c:v>
                </c:pt>
              </c:numCache>
            </c:numRef>
          </c:val>
          <c:extLst>
            <c:ext xmlns:c16="http://schemas.microsoft.com/office/drawing/2014/chart" uri="{C3380CC4-5D6E-409C-BE32-E72D297353CC}">
              <c16:uniqueId val="{00000000-D21E-4E23-B76C-BB9A7825EA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D21E-4E23-B76C-BB9A7825EA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B1-4DC5-9D13-77E6C57895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C9B1-4DC5-9D13-77E6C57895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10.96</c:v>
                </c:pt>
              </c:numCache>
            </c:numRef>
          </c:val>
          <c:extLst>
            <c:ext xmlns:c16="http://schemas.microsoft.com/office/drawing/2014/chart" uri="{C3380CC4-5D6E-409C-BE32-E72D297353CC}">
              <c16:uniqueId val="{00000000-929C-4E70-9E4C-29AA241253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929C-4E70-9E4C-29AA241253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1025.96</c:v>
                </c:pt>
              </c:numCache>
            </c:numRef>
          </c:val>
          <c:extLst>
            <c:ext xmlns:c16="http://schemas.microsoft.com/office/drawing/2014/chart" uri="{C3380CC4-5D6E-409C-BE32-E72D297353CC}">
              <c16:uniqueId val="{00000000-7434-4C7D-A5F0-21F75C5C82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7434-4C7D-A5F0-21F75C5C82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丹波山村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自治体職員</v>
      </c>
      <c r="AE8" s="66"/>
      <c r="AF8" s="66"/>
      <c r="AG8" s="66"/>
      <c r="AH8" s="66"/>
      <c r="AI8" s="66"/>
      <c r="AJ8" s="66"/>
      <c r="AK8" s="3"/>
      <c r="AL8" s="54">
        <f>データ!S6</f>
        <v>501</v>
      </c>
      <c r="AM8" s="54"/>
      <c r="AN8" s="54"/>
      <c r="AO8" s="54"/>
      <c r="AP8" s="54"/>
      <c r="AQ8" s="54"/>
      <c r="AR8" s="54"/>
      <c r="AS8" s="54"/>
      <c r="AT8" s="53">
        <f>データ!T6</f>
        <v>101.3</v>
      </c>
      <c r="AU8" s="53"/>
      <c r="AV8" s="53"/>
      <c r="AW8" s="53"/>
      <c r="AX8" s="53"/>
      <c r="AY8" s="53"/>
      <c r="AZ8" s="53"/>
      <c r="BA8" s="53"/>
      <c r="BB8" s="53">
        <f>データ!U6</f>
        <v>4.95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66.38</v>
      </c>
      <c r="J10" s="53"/>
      <c r="K10" s="53"/>
      <c r="L10" s="53"/>
      <c r="M10" s="53"/>
      <c r="N10" s="53"/>
      <c r="O10" s="53"/>
      <c r="P10" s="53">
        <f>データ!P6</f>
        <v>1.41</v>
      </c>
      <c r="Q10" s="53"/>
      <c r="R10" s="53"/>
      <c r="S10" s="53"/>
      <c r="T10" s="53"/>
      <c r="U10" s="53"/>
      <c r="V10" s="53"/>
      <c r="W10" s="53">
        <f>データ!Q6</f>
        <v>100</v>
      </c>
      <c r="X10" s="53"/>
      <c r="Y10" s="53"/>
      <c r="Z10" s="53"/>
      <c r="AA10" s="53"/>
      <c r="AB10" s="53"/>
      <c r="AC10" s="53"/>
      <c r="AD10" s="54">
        <f>データ!R6</f>
        <v>1200</v>
      </c>
      <c r="AE10" s="54"/>
      <c r="AF10" s="54"/>
      <c r="AG10" s="54"/>
      <c r="AH10" s="54"/>
      <c r="AI10" s="54"/>
      <c r="AJ10" s="54"/>
      <c r="AK10" s="2"/>
      <c r="AL10" s="54">
        <f>データ!V6</f>
        <v>7</v>
      </c>
      <c r="AM10" s="54"/>
      <c r="AN10" s="54"/>
      <c r="AO10" s="54"/>
      <c r="AP10" s="54"/>
      <c r="AQ10" s="54"/>
      <c r="AR10" s="54"/>
      <c r="AS10" s="54"/>
      <c r="AT10" s="53">
        <f>データ!W6</f>
        <v>0.01</v>
      </c>
      <c r="AU10" s="53"/>
      <c r="AV10" s="53"/>
      <c r="AW10" s="53"/>
      <c r="AX10" s="53"/>
      <c r="AY10" s="53"/>
      <c r="AZ10" s="53"/>
      <c r="BA10" s="53"/>
      <c r="BB10" s="53">
        <f>データ!X6</f>
        <v>700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0DawgkFrRvUpVv7eZawhC2rnVgJm+hQ6Ze38DW1ZfouEfBT8NKhagiYg54uRmhhhzPe+dC2LiYWOahFp+KUW3Q==" saltValue="vyHbQC5L3cYkGc80FUE0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194433</v>
      </c>
      <c r="D6" s="19">
        <f t="shared" si="3"/>
        <v>46</v>
      </c>
      <c r="E6" s="19">
        <f t="shared" si="3"/>
        <v>17</v>
      </c>
      <c r="F6" s="19">
        <f t="shared" si="3"/>
        <v>9</v>
      </c>
      <c r="G6" s="19">
        <f t="shared" si="3"/>
        <v>0</v>
      </c>
      <c r="H6" s="19" t="str">
        <f t="shared" si="3"/>
        <v>山梨県　丹波山村</v>
      </c>
      <c r="I6" s="19" t="str">
        <f t="shared" si="3"/>
        <v>法適用</v>
      </c>
      <c r="J6" s="19" t="str">
        <f t="shared" si="3"/>
        <v>下水道事業</v>
      </c>
      <c r="K6" s="19" t="str">
        <f t="shared" si="3"/>
        <v>小規模集合排水処理</v>
      </c>
      <c r="L6" s="19" t="str">
        <f t="shared" si="3"/>
        <v>I2</v>
      </c>
      <c r="M6" s="19" t="str">
        <f t="shared" si="3"/>
        <v>自治体職員</v>
      </c>
      <c r="N6" s="20" t="str">
        <f t="shared" si="3"/>
        <v>-</v>
      </c>
      <c r="O6" s="20">
        <f t="shared" si="3"/>
        <v>66.38</v>
      </c>
      <c r="P6" s="20">
        <f t="shared" si="3"/>
        <v>1.41</v>
      </c>
      <c r="Q6" s="20">
        <f t="shared" si="3"/>
        <v>100</v>
      </c>
      <c r="R6" s="20">
        <f t="shared" si="3"/>
        <v>1200</v>
      </c>
      <c r="S6" s="20">
        <f t="shared" si="3"/>
        <v>501</v>
      </c>
      <c r="T6" s="20">
        <f t="shared" si="3"/>
        <v>101.3</v>
      </c>
      <c r="U6" s="20">
        <f t="shared" si="3"/>
        <v>4.95</v>
      </c>
      <c r="V6" s="20">
        <f t="shared" si="3"/>
        <v>7</v>
      </c>
      <c r="W6" s="20">
        <f t="shared" si="3"/>
        <v>0.01</v>
      </c>
      <c r="X6" s="20">
        <f t="shared" si="3"/>
        <v>700</v>
      </c>
      <c r="Y6" s="21" t="str">
        <f>IF(Y7="",NA(),Y7)</f>
        <v>-</v>
      </c>
      <c r="Z6" s="21" t="str">
        <f t="shared" ref="Z6:AH6" si="4">IF(Z7="",NA(),Z7)</f>
        <v>-</v>
      </c>
      <c r="AA6" s="21" t="str">
        <f t="shared" si="4"/>
        <v>-</v>
      </c>
      <c r="AB6" s="21" t="str">
        <f t="shared" si="4"/>
        <v>-</v>
      </c>
      <c r="AC6" s="21">
        <f t="shared" si="4"/>
        <v>103.84</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26.01</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10.96</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1025.96</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70</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69.98</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194433</v>
      </c>
      <c r="D7" s="23">
        <v>46</v>
      </c>
      <c r="E7" s="23">
        <v>17</v>
      </c>
      <c r="F7" s="23">
        <v>9</v>
      </c>
      <c r="G7" s="23">
        <v>0</v>
      </c>
      <c r="H7" s="23" t="s">
        <v>95</v>
      </c>
      <c r="I7" s="23" t="s">
        <v>96</v>
      </c>
      <c r="J7" s="23" t="s">
        <v>97</v>
      </c>
      <c r="K7" s="23" t="s">
        <v>98</v>
      </c>
      <c r="L7" s="23" t="s">
        <v>99</v>
      </c>
      <c r="M7" s="23" t="s">
        <v>100</v>
      </c>
      <c r="N7" s="24" t="s">
        <v>101</v>
      </c>
      <c r="O7" s="24">
        <v>66.38</v>
      </c>
      <c r="P7" s="24">
        <v>1.41</v>
      </c>
      <c r="Q7" s="24">
        <v>100</v>
      </c>
      <c r="R7" s="24">
        <v>1200</v>
      </c>
      <c r="S7" s="24">
        <v>501</v>
      </c>
      <c r="T7" s="24">
        <v>101.3</v>
      </c>
      <c r="U7" s="24">
        <v>4.95</v>
      </c>
      <c r="V7" s="24">
        <v>7</v>
      </c>
      <c r="W7" s="24">
        <v>0.01</v>
      </c>
      <c r="X7" s="24">
        <v>700</v>
      </c>
      <c r="Y7" s="24" t="s">
        <v>101</v>
      </c>
      <c r="Z7" s="24" t="s">
        <v>101</v>
      </c>
      <c r="AA7" s="24" t="s">
        <v>101</v>
      </c>
      <c r="AB7" s="24" t="s">
        <v>101</v>
      </c>
      <c r="AC7" s="24">
        <v>103.84</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26.01</v>
      </c>
      <c r="AZ7" s="24" t="s">
        <v>101</v>
      </c>
      <c r="BA7" s="24" t="s">
        <v>101</v>
      </c>
      <c r="BB7" s="24" t="s">
        <v>101</v>
      </c>
      <c r="BC7" s="24" t="s">
        <v>101</v>
      </c>
      <c r="BD7" s="24">
        <v>76</v>
      </c>
      <c r="BE7" s="24">
        <v>77.16</v>
      </c>
      <c r="BF7" s="24" t="s">
        <v>101</v>
      </c>
      <c r="BG7" s="24" t="s">
        <v>101</v>
      </c>
      <c r="BH7" s="24" t="s">
        <v>101</v>
      </c>
      <c r="BI7" s="24" t="s">
        <v>101</v>
      </c>
      <c r="BJ7" s="24">
        <v>0</v>
      </c>
      <c r="BK7" s="24" t="s">
        <v>101</v>
      </c>
      <c r="BL7" s="24" t="s">
        <v>101</v>
      </c>
      <c r="BM7" s="24" t="s">
        <v>101</v>
      </c>
      <c r="BN7" s="24" t="s">
        <v>101</v>
      </c>
      <c r="BO7" s="24">
        <v>1260.97</v>
      </c>
      <c r="BP7" s="24">
        <v>1269.43</v>
      </c>
      <c r="BQ7" s="24" t="s">
        <v>101</v>
      </c>
      <c r="BR7" s="24" t="s">
        <v>101</v>
      </c>
      <c r="BS7" s="24" t="s">
        <v>101</v>
      </c>
      <c r="BT7" s="24" t="s">
        <v>101</v>
      </c>
      <c r="BU7" s="24">
        <v>10.96</v>
      </c>
      <c r="BV7" s="24" t="s">
        <v>101</v>
      </c>
      <c r="BW7" s="24" t="s">
        <v>101</v>
      </c>
      <c r="BX7" s="24" t="s">
        <v>101</v>
      </c>
      <c r="BY7" s="24" t="s">
        <v>101</v>
      </c>
      <c r="BZ7" s="24">
        <v>32.020000000000003</v>
      </c>
      <c r="CA7" s="24">
        <v>32.200000000000003</v>
      </c>
      <c r="CB7" s="24" t="s">
        <v>101</v>
      </c>
      <c r="CC7" s="24" t="s">
        <v>101</v>
      </c>
      <c r="CD7" s="24" t="s">
        <v>101</v>
      </c>
      <c r="CE7" s="24" t="s">
        <v>101</v>
      </c>
      <c r="CF7" s="24">
        <v>1025.96</v>
      </c>
      <c r="CG7" s="24" t="s">
        <v>101</v>
      </c>
      <c r="CH7" s="24" t="s">
        <v>101</v>
      </c>
      <c r="CI7" s="24" t="s">
        <v>101</v>
      </c>
      <c r="CJ7" s="24" t="s">
        <v>101</v>
      </c>
      <c r="CK7" s="24">
        <v>592.49</v>
      </c>
      <c r="CL7" s="24">
        <v>588.46</v>
      </c>
      <c r="CM7" s="24" t="s">
        <v>101</v>
      </c>
      <c r="CN7" s="24" t="s">
        <v>101</v>
      </c>
      <c r="CO7" s="24" t="s">
        <v>101</v>
      </c>
      <c r="CP7" s="24" t="s">
        <v>101</v>
      </c>
      <c r="CQ7" s="24">
        <v>70</v>
      </c>
      <c r="CR7" s="24" t="s">
        <v>101</v>
      </c>
      <c r="CS7" s="24" t="s">
        <v>101</v>
      </c>
      <c r="CT7" s="24" t="s">
        <v>101</v>
      </c>
      <c r="CU7" s="24" t="s">
        <v>101</v>
      </c>
      <c r="CV7" s="24">
        <v>34.04</v>
      </c>
      <c r="CW7" s="24">
        <v>34.07</v>
      </c>
      <c r="CX7" s="24" t="s">
        <v>101</v>
      </c>
      <c r="CY7" s="24" t="s">
        <v>101</v>
      </c>
      <c r="CZ7" s="24" t="s">
        <v>101</v>
      </c>
      <c r="DA7" s="24" t="s">
        <v>101</v>
      </c>
      <c r="DB7" s="24">
        <v>100</v>
      </c>
      <c r="DC7" s="24" t="s">
        <v>101</v>
      </c>
      <c r="DD7" s="24" t="s">
        <v>101</v>
      </c>
      <c r="DE7" s="24" t="s">
        <v>101</v>
      </c>
      <c r="DF7" s="24" t="s">
        <v>101</v>
      </c>
      <c r="DG7" s="24">
        <v>90.07</v>
      </c>
      <c r="DH7" s="24">
        <v>89.95</v>
      </c>
      <c r="DI7" s="24" t="s">
        <v>101</v>
      </c>
      <c r="DJ7" s="24" t="s">
        <v>101</v>
      </c>
      <c r="DK7" s="24" t="s">
        <v>101</v>
      </c>
      <c r="DL7" s="24" t="s">
        <v>101</v>
      </c>
      <c r="DM7" s="24">
        <v>69.98</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中込 隼人</cp:lastModifiedBy>
  <dcterms:created xsi:type="dcterms:W3CDTF">2025-12-23T06:28:00Z</dcterms:created>
  <dcterms:modified xsi:type="dcterms:W3CDTF">2026-02-05T07:46:31Z</dcterms:modified>
  <cp:category/>
</cp:coreProperties>
</file>