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hn111tbym\Desktop\20260120_通知_【山梨県市町村振興課：２／６〆】公営企業に係る経営比較分析表（令和６年度決算）の分析等について（依頼）\提出\【経営比較分析表】2024_194433_46_010\"/>
    </mc:Choice>
  </mc:AlternateContent>
  <xr:revisionPtr revIDLastSave="0" documentId="13_ncr:1_{07EB97F6-B76E-4579-A748-0DCC62604E08}" xr6:coauthVersionLast="47" xr6:coauthVersionMax="47" xr10:uidLastSave="{00000000-0000-0000-0000-000000000000}"/>
  <workbookProtection workbookAlgorithmName="SHA-512" workbookHashValue="Y3cQwvFo8MPSFQHW+d7CFgF3lxeTJWRJeSJQn028+Z9UeZ+Mn3rc9kNqjoxURqTxEadj3ZRuRbq7ldVksOXevA==" workbookSaltValue="ncfsd3W810GKRgZ+iCpDz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AT8" i="4" s="1"/>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E85" i="4"/>
  <c r="W10" i="4"/>
  <c r="I10" i="4"/>
  <c r="B10" i="4"/>
  <c r="BB8" i="4"/>
  <c r="AL8" i="4"/>
  <c r="W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<sst xmlns="http://schemas.openxmlformats.org/spreadsheetml/2006/main" count="316" uniqueCount="114">
  <si>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</si>
  <si>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</si>
  <si>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</si>
  <si>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</si>
  <si>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</si>
  <si>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</si>
  <si>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</si>
  <si>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</si>
  <si>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</si>
  <si>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</si>
  <si>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</si>
  <si>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</si>
  <si>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</si>
  <si>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</si>
  <si>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</si>
  <si>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</si>
  <si>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</si>
  <si>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</si>
  <si>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</si>
  <si>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</si>
  <si>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</si>
  <si>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</si>
  <si>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</si>
  <si>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</si>
  <si>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</si>
  <si>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</si>
  <si>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</si>
  <si>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</si>
  <si>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</si>
  <si>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</si>
  <si>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</si>
  <si>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</si>
  <si>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</si>
  <si>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</si>
  <si>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</si>
  <si>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</si>
  <si>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</si>
  <si>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</si>
  <si>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</si>
  <si>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</si>
  <si>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</si>
  <si>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</si>
  <si>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</si>
  <si>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</si>
  <si>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</si>
  <si>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</si>
  <si>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</si>
  <si>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</si>
  <si>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</si>
  <si>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</si>
  <si>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</si>
  <si>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</si>
  <si>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</si>
  <si>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</si>
  <si>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</si>
  <si>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</si>
  <si>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</si>
  <si>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</si>
  <si>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</si>
  <si>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</si>
  <si>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</si>
  <si>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</si>
  <si>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</si>
  <si>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</si>
  <si>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</si>
  <si>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</si>
  <si>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</si>
  <si>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</si>
  <si>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</si>
  <si>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</si>
  <si>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</si>
  <si>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</si>
  <si>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</si>
  <si>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</si>
  <si>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</si>
  <si>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</si>
  <si>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</si>
  <si>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</si>
  <si>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</si>
  <si>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</si>
  <si>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</si>
  <si>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</si>
  <si>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</si>
  <si>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</si>
  <si>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</si>
  <si>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</si>
  <si>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</si>
  <si>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</si>
  <si>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</si>
  <si>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</si>
  <si>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</si>
  <si>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</si>
  <si>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</si>
  <si>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丹波山村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</si>
  <si>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</si>
  <si>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</si>
  <si>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</si>
  <si>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</si>
  <si>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</si>
  <si>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</si>
  <si>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</si>
  <si>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</si>
  <si>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</si>
  <si>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</si>
  <si>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</si>
  <si>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</si>
  <si>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</si>
  <si>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</si>
  <si>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</si>
  <si>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</si>
  <si>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</si>
  <si>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浄水施設は、平成３０～令和２年度に改修工事を実施したため老朽化対策が実施済みである。
　管路については、古い塩ビ管が多くあり破損が続いている。その都度応急的な修繕を行っているが、今後耐用年数に達し更新時期を迎える管路が増加することなどが考えられるため、事業費の平準化を図り、計画的かつ効率的な更新に取り組む必要がある。</t>
    <phoneticPr fontId="4"/>
  </si>
  <si>
    <t>　①経常収支比率は類似団体平均値を上回っているが、➄料金回収率は類似団体を大幅に下回っている。
　①経常収支比率が高い要因は、一般会計からの繰入金等が大部分を占め、給水収益は非常に低い割合となっており、一般会計からの財政支援がなければ経営が成り立たない非常に厳しい状況にある。
　また、令和7年度から起債償還額が大幅に増加し、⑤料金回収率はさらに低下することが見込まれるため、今後料金の見直しを行い、適切な料金収入の確保や施設の統廃合等も含めた経費削減が必須となると考える。</t>
    <rPh sb="150" eb="152">
      <t>キサイ</t>
    </rPh>
    <rPh sb="197" eb="198">
      <t>オコナ</t>
    </rPh>
    <phoneticPr fontId="4"/>
  </si>
  <si>
    <t>　一般会計からの繰入金に依存した経営は今後も続いていくが、料金回収率を少しでも上げていくため料金の見直しが必須となる。
　当村は類似団体に比べても1か月20㎡当たり家庭料金は低い状況にあるため、経営状況などを住民に周知し適切な料金収入の確保に努める。
　令和7年度から起債償還額の大幅な増加が確定しているため、施設の統廃合等を含めた経常経費の削減を検討し、経営状況の改善に努めていく。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</si>
</sst>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12-4BE3-8CE3-F6300AC70A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F812-4BE3-8CE3-F6300AC70A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92.64</c:v>
                </c:pt>
              </c:numCache>
            </c:numRef>
          </c:val>
          <c:extLst>
            <c:ext xmlns:c16="http://schemas.microsoft.com/office/drawing/2014/chart" uri="{C3380CC4-5D6E-409C-BE32-E72D297353CC}">
              <c16:uniqueId val="{00000000-15C7-4718-A075-E5B7B25183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15C7-4718-A075-E5B7B25183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24.65</c:v>
                </c:pt>
              </c:numCache>
            </c:numRef>
          </c:val>
          <c:extLst>
            <c:ext xmlns:c16="http://schemas.microsoft.com/office/drawing/2014/chart" uri="{C3380CC4-5D6E-409C-BE32-E72D297353CC}">
              <c16:uniqueId val="{00000000-5115-4DAF-85C9-22933D461E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5115-4DAF-85C9-22933D461E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117.5</c:v>
                </c:pt>
              </c:numCache>
            </c:numRef>
          </c:val>
          <c:extLst>
            <c:ext xmlns:c16="http://schemas.microsoft.com/office/drawing/2014/chart" uri="{C3380CC4-5D6E-409C-BE32-E72D297353CC}">
              <c16:uniqueId val="{00000000-D87E-4E4A-AB39-5D841C4E1B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D87E-4E4A-AB39-5D841C4E1B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58.17</c:v>
                </c:pt>
              </c:numCache>
            </c:numRef>
          </c:val>
          <c:extLst>
            <c:ext xmlns:c16="http://schemas.microsoft.com/office/drawing/2014/chart" uri="{C3380CC4-5D6E-409C-BE32-E72D297353CC}">
              <c16:uniqueId val="{00000000-74BB-49A8-B810-C6211983B8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74BB-49A8-B810-C6211983B8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C2-4D5B-96C3-AA9E389FC9E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56C2-4D5B-96C3-AA9E389FC9E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59-4383-B518-5F3C4732F4D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7D59-4383-B518-5F3C4732F4D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33.909999999999997</c:v>
                </c:pt>
              </c:numCache>
            </c:numRef>
          </c:val>
          <c:extLst>
            <c:ext xmlns:c16="http://schemas.microsoft.com/office/drawing/2014/chart" uri="{C3380CC4-5D6E-409C-BE32-E72D297353CC}">
              <c16:uniqueId val="{00000000-C931-499A-943B-5ED0FE0A42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C931-499A-943B-5ED0FE0A42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13756.93</c:v>
                </c:pt>
              </c:numCache>
            </c:numRef>
          </c:val>
          <c:extLst>
            <c:ext xmlns:c16="http://schemas.microsoft.com/office/drawing/2014/chart" uri="{C3380CC4-5D6E-409C-BE32-E72D297353CC}">
              <c16:uniqueId val="{00000000-28E6-4416-ABCD-B357C04FDF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28E6-4416-ABCD-B357C04FDF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6.97</c:v>
                </c:pt>
              </c:numCache>
            </c:numRef>
          </c:val>
          <c:extLst>
            <c:ext xmlns:c16="http://schemas.microsoft.com/office/drawing/2014/chart" uri="{C3380CC4-5D6E-409C-BE32-E72D297353CC}">
              <c16:uniqueId val="{00000000-74E2-4EB2-A91F-D2AFE75B58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74E2-4EB2-A91F-D2AFE75B58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402.4</c:v>
                </c:pt>
              </c:numCache>
            </c:numRef>
          </c:val>
          <c:extLst>
            <c:ext xmlns:c16="http://schemas.microsoft.com/office/drawing/2014/chart" uri="{C3380CC4-5D6E-409C-BE32-E72D297353CC}">
              <c16:uniqueId val="{00000000-CE9F-4EA2-ABF6-86E7B3698F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CE9F-4EA2-ABF6-86E7B3698F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山梨県　丹波山村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自治体職員</v>
      </c>
      <c r="AE8" s="75"/>
      <c r="AF8" s="75"/>
      <c r="AG8" s="75"/>
      <c r="AH8" s="75"/>
      <c r="AI8" s="75"/>
      <c r="AJ8" s="75"/>
      <c r="AK8" s="2"/>
      <c r="AL8" s="58">
        <f>データ!$R$6</f>
        <v>501</v>
      </c>
      <c r="AM8" s="58"/>
      <c r="AN8" s="58"/>
      <c r="AO8" s="58"/>
      <c r="AP8" s="58"/>
      <c r="AQ8" s="58"/>
      <c r="AR8" s="58"/>
      <c r="AS8" s="58"/>
      <c r="AT8" s="55">
        <f>データ!$S$6</f>
        <v>101.3</v>
      </c>
      <c r="AU8" s="56"/>
      <c r="AV8" s="56"/>
      <c r="AW8" s="56"/>
      <c r="AX8" s="56"/>
      <c r="AY8" s="56"/>
      <c r="AZ8" s="56"/>
      <c r="BA8" s="56"/>
      <c r="BB8" s="45">
        <f>データ!$T$6</f>
        <v>4.95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76.55</v>
      </c>
      <c r="J10" s="56"/>
      <c r="K10" s="56"/>
      <c r="L10" s="56"/>
      <c r="M10" s="56"/>
      <c r="N10" s="56"/>
      <c r="O10" s="57"/>
      <c r="P10" s="45">
        <f>データ!$P$6</f>
        <v>94.48</v>
      </c>
      <c r="Q10" s="45"/>
      <c r="R10" s="45"/>
      <c r="S10" s="45"/>
      <c r="T10" s="45"/>
      <c r="U10" s="45"/>
      <c r="V10" s="45"/>
      <c r="W10" s="58">
        <f>データ!$Q$6</f>
        <v>660</v>
      </c>
      <c r="X10" s="58"/>
      <c r="Y10" s="58"/>
      <c r="Z10" s="58"/>
      <c r="AA10" s="58"/>
      <c r="AB10" s="58"/>
      <c r="AC10" s="58"/>
      <c r="AD10" s="2"/>
      <c r="AE10" s="2"/>
      <c r="AF10" s="2"/>
      <c r="AG10" s="2"/>
      <c r="AH10" s="2"/>
      <c r="AI10" s="2"/>
      <c r="AJ10" s="2"/>
      <c r="AK10" s="2"/>
      <c r="AL10" s="58">
        <f>データ!$U$6</f>
        <v>479</v>
      </c>
      <c r="AM10" s="58"/>
      <c r="AN10" s="58"/>
      <c r="AO10" s="58"/>
      <c r="AP10" s="58"/>
      <c r="AQ10" s="58"/>
      <c r="AR10" s="58"/>
      <c r="AS10" s="58"/>
      <c r="AT10" s="55">
        <f>データ!$V$6</f>
        <v>0.37</v>
      </c>
      <c r="AU10" s="56"/>
      <c r="AV10" s="56"/>
      <c r="AW10" s="56"/>
      <c r="AX10" s="56"/>
      <c r="AY10" s="56"/>
      <c r="AZ10" s="56"/>
      <c r="BA10" s="56"/>
      <c r="BB10" s="45">
        <f>データ!$W$6</f>
        <v>1294.5899999999999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cjDOJRZ27jrWWMpvEceycwEQcGOx8McbabO72jb9rzHLYC+12fYGX0TSOjQBxADuKz8QoA8ID4a/mRXEHGtPQ==" saltValue="uxco6lZiYTLCAXMbyoio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194433</v>
      </c>
      <c r="D6" s="20">
        <f t="shared" si="3"/>
        <v>46</v>
      </c>
      <c r="E6" s="20">
        <f t="shared" si="3"/>
        <v>1</v>
      </c>
      <c r="F6" s="20">
        <f t="shared" si="3"/>
        <v>0</v>
      </c>
      <c r="G6" s="20">
        <f t="shared" si="3"/>
        <v>5</v>
      </c>
      <c r="H6" s="20" t="str">
        <f t="shared" si="3"/>
        <v>山梨県　丹波山村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76.55</v>
      </c>
      <c r="P6" s="21">
        <f t="shared" si="3"/>
        <v>94.48</v>
      </c>
      <c r="Q6" s="21">
        <f t="shared" si="3"/>
        <v>660</v>
      </c>
      <c r="R6" s="21">
        <f t="shared" si="3"/>
        <v>501</v>
      </c>
      <c r="S6" s="21">
        <f t="shared" si="3"/>
        <v>101.3</v>
      </c>
      <c r="T6" s="21">
        <f t="shared" si="3"/>
        <v>4.95</v>
      </c>
      <c r="U6" s="21">
        <f t="shared" si="3"/>
        <v>479</v>
      </c>
      <c r="V6" s="21">
        <f t="shared" si="3"/>
        <v>0.37</v>
      </c>
      <c r="W6" s="21">
        <f t="shared" si="3"/>
        <v>1294.5899999999999</v>
      </c>
      <c r="X6" s="22" t="str">
        <f>IF(X7="",NA(),X7)</f>
        <v>-</v>
      </c>
      <c r="Y6" s="22" t="str">
        <f t="shared" ref="Y6:AG6" si="4">IF(Y7="",NA(),Y7)</f>
        <v>-</v>
      </c>
      <c r="Z6" s="22" t="str">
        <f t="shared" si="4"/>
        <v>-</v>
      </c>
      <c r="AA6" s="22" t="str">
        <f t="shared" si="4"/>
        <v>-</v>
      </c>
      <c r="AB6" s="22">
        <f t="shared" si="4"/>
        <v>117.5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33.909999999999997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13756.93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6.97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402.4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92.64</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24.65</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58.17</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194433</v>
      </c>
      <c r="D7" s="24">
        <v>46</v>
      </c>
      <c r="E7" s="24">
        <v>1</v>
      </c>
      <c r="F7" s="24">
        <v>0</v>
      </c>
      <c r="G7" s="24">
        <v>5</v>
      </c>
      <c r="H7" s="24" t="s">
        <v>93</v>
      </c>
      <c r="I7" s="24" t="s">
        <v>94</v>
      </c>
      <c r="J7" s="24" t="s">
        <v>95</v>
      </c>
      <c r="K7" s="24" t="s">
        <v>96</v>
      </c>
      <c r="L7" s="24" t="s">
        <v>97</v>
      </c>
      <c r="M7" s="24" t="s">
        <v>98</v>
      </c>
      <c r="N7" s="25" t="s">
        <v>99</v>
      </c>
      <c r="O7" s="25">
        <v>76.55</v>
      </c>
      <c r="P7" s="25">
        <v>94.48</v>
      </c>
      <c r="Q7" s="25">
        <v>660</v>
      </c>
      <c r="R7" s="25">
        <v>501</v>
      </c>
      <c r="S7" s="25">
        <v>101.3</v>
      </c>
      <c r="T7" s="25">
        <v>4.95</v>
      </c>
      <c r="U7" s="25">
        <v>479</v>
      </c>
      <c r="V7" s="25">
        <v>0.37</v>
      </c>
      <c r="W7" s="25">
        <v>1294.5899999999999</v>
      </c>
      <c r="X7" s="25" t="s">
        <v>99</v>
      </c>
      <c r="Y7" s="25" t="s">
        <v>99</v>
      </c>
      <c r="Z7" s="25" t="s">
        <v>99</v>
      </c>
      <c r="AA7" s="25" t="s">
        <v>99</v>
      </c>
      <c r="AB7" s="25">
        <v>117.5</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33.909999999999997</v>
      </c>
      <c r="AY7" s="25" t="s">
        <v>99</v>
      </c>
      <c r="AZ7" s="25" t="s">
        <v>99</v>
      </c>
      <c r="BA7" s="25" t="s">
        <v>99</v>
      </c>
      <c r="BB7" s="25" t="s">
        <v>99</v>
      </c>
      <c r="BC7" s="25">
        <v>101.6</v>
      </c>
      <c r="BD7" s="25">
        <v>142.38999999999999</v>
      </c>
      <c r="BE7" s="25" t="s">
        <v>99</v>
      </c>
      <c r="BF7" s="25" t="s">
        <v>99</v>
      </c>
      <c r="BG7" s="25" t="s">
        <v>99</v>
      </c>
      <c r="BH7" s="25" t="s">
        <v>99</v>
      </c>
      <c r="BI7" s="25">
        <v>13756.93</v>
      </c>
      <c r="BJ7" s="25" t="s">
        <v>99</v>
      </c>
      <c r="BK7" s="25" t="s">
        <v>99</v>
      </c>
      <c r="BL7" s="25" t="s">
        <v>99</v>
      </c>
      <c r="BM7" s="25" t="s">
        <v>99</v>
      </c>
      <c r="BN7" s="25">
        <v>1398.03</v>
      </c>
      <c r="BO7" s="25">
        <v>1043.3599999999999</v>
      </c>
      <c r="BP7" s="25" t="s">
        <v>99</v>
      </c>
      <c r="BQ7" s="25" t="s">
        <v>99</v>
      </c>
      <c r="BR7" s="25" t="s">
        <v>99</v>
      </c>
      <c r="BS7" s="25" t="s">
        <v>99</v>
      </c>
      <c r="BT7" s="25">
        <v>6.97</v>
      </c>
      <c r="BU7" s="25" t="s">
        <v>99</v>
      </c>
      <c r="BV7" s="25" t="s">
        <v>99</v>
      </c>
      <c r="BW7" s="25" t="s">
        <v>99</v>
      </c>
      <c r="BX7" s="25" t="s">
        <v>99</v>
      </c>
      <c r="BY7" s="25">
        <v>39.15</v>
      </c>
      <c r="BZ7" s="25">
        <v>56.19</v>
      </c>
      <c r="CA7" s="25" t="s">
        <v>99</v>
      </c>
      <c r="CB7" s="25" t="s">
        <v>99</v>
      </c>
      <c r="CC7" s="25" t="s">
        <v>99</v>
      </c>
      <c r="CD7" s="25" t="s">
        <v>99</v>
      </c>
      <c r="CE7" s="25">
        <v>402.4</v>
      </c>
      <c r="CF7" s="25" t="s">
        <v>99</v>
      </c>
      <c r="CG7" s="25" t="s">
        <v>99</v>
      </c>
      <c r="CH7" s="25" t="s">
        <v>99</v>
      </c>
      <c r="CI7" s="25" t="s">
        <v>99</v>
      </c>
      <c r="CJ7" s="25">
        <v>392.81</v>
      </c>
      <c r="CK7" s="25">
        <v>285.60000000000002</v>
      </c>
      <c r="CL7" s="25" t="s">
        <v>99</v>
      </c>
      <c r="CM7" s="25" t="s">
        <v>99</v>
      </c>
      <c r="CN7" s="25" t="s">
        <v>99</v>
      </c>
      <c r="CO7" s="25" t="s">
        <v>99</v>
      </c>
      <c r="CP7" s="25">
        <v>92.64</v>
      </c>
      <c r="CQ7" s="25" t="s">
        <v>99</v>
      </c>
      <c r="CR7" s="25" t="s">
        <v>99</v>
      </c>
      <c r="CS7" s="25" t="s">
        <v>99</v>
      </c>
      <c r="CT7" s="25" t="s">
        <v>99</v>
      </c>
      <c r="CU7" s="25">
        <v>29.19</v>
      </c>
      <c r="CV7" s="25">
        <v>48.33</v>
      </c>
      <c r="CW7" s="25" t="s">
        <v>99</v>
      </c>
      <c r="CX7" s="25" t="s">
        <v>99</v>
      </c>
      <c r="CY7" s="25" t="s">
        <v>99</v>
      </c>
      <c r="CZ7" s="25" t="s">
        <v>99</v>
      </c>
      <c r="DA7" s="25">
        <v>24.65</v>
      </c>
      <c r="DB7" s="25" t="s">
        <v>99</v>
      </c>
      <c r="DC7" s="25" t="s">
        <v>99</v>
      </c>
      <c r="DD7" s="25" t="s">
        <v>99</v>
      </c>
      <c r="DE7" s="25" t="s">
        <v>99</v>
      </c>
      <c r="DF7" s="25">
        <v>66.040000000000006</v>
      </c>
      <c r="DG7" s="25">
        <v>70.34</v>
      </c>
      <c r="DH7" s="25" t="s">
        <v>99</v>
      </c>
      <c r="DI7" s="25" t="s">
        <v>99</v>
      </c>
      <c r="DJ7" s="25" t="s">
        <v>99</v>
      </c>
      <c r="DK7" s="25" t="s">
        <v>99</v>
      </c>
      <c r="DL7" s="25">
        <v>58.17</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中込 隼人</cp:lastModifiedBy>
  <dcterms:created xsi:type="dcterms:W3CDTF">2025-12-12T09:16:27Z</dcterms:created>
  <dcterms:modified xsi:type="dcterms:W3CDTF">2026-02-05T07:15:21Z</dcterms:modified>
  <cp:category/>
</cp:coreProperties>
</file>