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sy-takahashi\Desktop\26小菅村下水道【経営比較分析表】2024_194425_46_1718\【経営比較分析表】2024_194425_46_1718\"/>
    </mc:Choice>
  </mc:AlternateContent>
  <xr:revisionPtr revIDLastSave="0" documentId="13_ncr:1_{8BC25B64-6E9E-4B25-9D75-17BA52C51F9D}" xr6:coauthVersionLast="47" xr6:coauthVersionMax="47" xr10:uidLastSave="{00000000-0000-0000-0000-000000000000}"/>
  <workbookProtection workbookAlgorithmName="SHA-512" workbookHashValue="l/JOa0bM5W9HKtIokwNkAO6bWTjU74MgOgGmbqWYQSNfoS4G7S//FUOQLKfOOQblfxqJvfsXgUkcOrvFMcbKzA==" workbookSaltValue="oZ1z3yagY+mO2LmErp23fg==" workbookSpinCount="100000" lockStructure="1"/>
  <bookViews>
    <workbookView xWindow="-12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AL10" i="4" s="1"/>
  <c r="U6" i="5"/>
  <c r="BB8" i="4" s="1"/>
  <c r="T6" i="5"/>
  <c r="AT8" i="4" s="1"/>
  <c r="S6" i="5"/>
  <c r="AL8" i="4" s="1"/>
  <c r="R6" i="5"/>
  <c r="AD10" i="4" s="1"/>
  <c r="Q6" i="5"/>
  <c r="W10" i="4" s="1"/>
  <c r="P6" i="5"/>
  <c r="P10" i="4" s="1"/>
  <c r="O6" i="5"/>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J85" i="4"/>
  <c r="F85" i="4"/>
  <c r="I10" i="4"/>
</calcChain>
</file>

<file path=xl/sharedStrings.xml><?xml version="1.0" encoding="utf-8"?>
<sst xmlns="http://schemas.openxmlformats.org/spreadsheetml/2006/main" count="319" uniqueCount="116">
  <si>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</si>
  <si>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</si>
  <si>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</si>
  <si>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</si>
  <si>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</si>
  <si>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</si>
  <si>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</si>
  <si>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</si>
  <si>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</si>
  <si>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</si>
  <si>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</si>
  <si>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</si>
  <si>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</si>
  <si>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</si>
  <si>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</si>
  <si>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</si>
  <si>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</si>
  <si>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</si>
  <si>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</si>
  <si>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</si>
  <si>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</si>
  <si>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</si>
  <si>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</si>
  <si>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</si>
  <si>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</si>
  <si>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</si>
  <si>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</si>
  <si>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</si>
  <si>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</si>
  <si>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</si>
  <si>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</si>
  <si>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</si>
  <si>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</si>
  <si>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</si>
  <si>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</si>
  <si>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</si>
  <si>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</si>
  <si>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</si>
  <si>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</si>
  <si>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</si>
  <si>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</si>
  <si>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</si>
  <si>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</si>
  <si>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</si>
  <si>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</si>
  <si>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</si>
  <si>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</si>
  <si>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</si>
  <si>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</si>
  <si>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</si>
  <si>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</si>
  <si>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</si>
  <si>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</si>
  <si>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</si>
  <si>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</si>
  <si>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</si>
  <si>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</si>
  <si>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</si>
  <si>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</si>
  <si>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</si>
  <si>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</si>
  <si>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</si>
  <si>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</si>
  <si>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</si>
  <si>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</si>
  <si>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</si>
  <si>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</si>
  <si>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</si>
  <si>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</si>
  <si>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</si>
  <si>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</si>
  <si>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</si>
  <si>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</si>
  <si>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</si>
  <si>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</si>
  <si>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</si>
  <si>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</si>
  <si>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</si>
  <si>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</si>
  <si>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</si>
  <si>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</si>
  <si>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</si>
  <si>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</si>
  <si>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</si>
  <si>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</si>
  <si>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</si>
  <si>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</si>
  <si>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</si>
  <si>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</si>
  <si>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</si>
  <si>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</si>
  <si>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</si>
  <si>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</si>
  <si>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</si>
  <si>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</si>
  <si>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山梨県　小菅村</t>
  </si>
  <si>
    <t>法適用</t>
  </si>
  <si>
    <t>下水道事業</t>
  </si>
  <si>
    <t>農業集落排水</t>
  </si>
  <si>
    <t>F2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</si>
  <si>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</si>
  <si>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</si>
  <si>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</si>
  <si>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</si>
  <si>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</si>
  <si>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</si>
  <si>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</si>
  <si>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</si>
  <si>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</si>
  <si>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</si>
  <si>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</si>
  <si>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</si>
  <si>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</si>
  <si>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経費回収率が類似団体と比較して低い水準である。当該地域は利用人口50人未満の小規模地区であることから料金改定による健全性の向上は困難であることから、総合的な計画が必要である。</t>
    <phoneticPr fontId="4"/>
  </si>
  <si>
    <t>建設から20年が経過し施設の老朽化が進んでいることから、平成28年度に機能診断を行い、平成29年度に最適整備構想を策定している。これに基づき令和5年度～9年度にかけて、施設更新を行っていく予定である。</t>
    <phoneticPr fontId="4"/>
  </si>
  <si>
    <t>本事業の利用人口はごく少数であり、かつ減少傾向にあることから今後経費回収率の向上は見込みづらい状況にある。平成29年度に策定した最適整備構想をもとにした計画的な施設更新を行うとともに経常経費の削減や利用人口の増加に向けた取り組みなど、本事業にとどまらない取り組みが必要となってい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</si>
</sst>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36E6-4190-B1B9-2F76013DB7A1}"/>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0.03</c:v>
                </c:pt>
              </c:numCache>
            </c:numRef>
          </c:val>
          <c:smooth val="0"/>
          <c:extLst>
            <c:ext xmlns:c16="http://schemas.microsoft.com/office/drawing/2014/chart" uri="{C3380CC4-5D6E-409C-BE32-E72D297353CC}">
              <c16:uniqueId val="{00000001-36E6-4190-B1B9-2F76013DB7A1}"/>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59.04</c:v>
                </c:pt>
              </c:numCache>
            </c:numRef>
          </c:val>
          <c:extLst>
            <c:ext xmlns:c16="http://schemas.microsoft.com/office/drawing/2014/chart" uri="{C3380CC4-5D6E-409C-BE32-E72D297353CC}">
              <c16:uniqueId val="{00000000-E253-4F01-B7FD-A287F13E5CE8}"/>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45.32</c:v>
                </c:pt>
              </c:numCache>
            </c:numRef>
          </c:val>
          <c:smooth val="0"/>
          <c:extLst>
            <c:ext xmlns:c16="http://schemas.microsoft.com/office/drawing/2014/chart" uri="{C3380CC4-5D6E-409C-BE32-E72D297353CC}">
              <c16:uniqueId val="{00000001-E253-4F01-B7FD-A287F13E5CE8}"/>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100</c:v>
                </c:pt>
              </c:numCache>
            </c:numRef>
          </c:val>
          <c:extLst>
            <c:ext xmlns:c16="http://schemas.microsoft.com/office/drawing/2014/chart" uri="{C3380CC4-5D6E-409C-BE32-E72D297353CC}">
              <c16:uniqueId val="{00000000-BECF-4838-91FC-AC670B2E0A81}"/>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83.54</c:v>
                </c:pt>
              </c:numCache>
            </c:numRef>
          </c:val>
          <c:smooth val="0"/>
          <c:extLst>
            <c:ext xmlns:c16="http://schemas.microsoft.com/office/drawing/2014/chart" uri="{C3380CC4-5D6E-409C-BE32-E72D297353CC}">
              <c16:uniqueId val="{00000001-BECF-4838-91FC-AC670B2E0A81}"/>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239.22</c:v>
                </c:pt>
              </c:numCache>
            </c:numRef>
          </c:val>
          <c:extLst>
            <c:ext xmlns:c16="http://schemas.microsoft.com/office/drawing/2014/chart" uri="{C3380CC4-5D6E-409C-BE32-E72D297353CC}">
              <c16:uniqueId val="{00000000-9C5F-4576-A8E7-8DEE48CCD93F}"/>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106.62</c:v>
                </c:pt>
              </c:numCache>
            </c:numRef>
          </c:val>
          <c:smooth val="0"/>
          <c:extLst>
            <c:ext xmlns:c16="http://schemas.microsoft.com/office/drawing/2014/chart" uri="{C3380CC4-5D6E-409C-BE32-E72D297353CC}">
              <c16:uniqueId val="{00000001-9C5F-4576-A8E7-8DEE48CCD93F}"/>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72.22</c:v>
                </c:pt>
              </c:numCache>
            </c:numRef>
          </c:val>
          <c:extLst>
            <c:ext xmlns:c16="http://schemas.microsoft.com/office/drawing/2014/chart" uri="{C3380CC4-5D6E-409C-BE32-E72D297353CC}">
              <c16:uniqueId val="{00000000-4D44-413A-84F8-7CA4B6FFCCED}"/>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24.53</c:v>
                </c:pt>
              </c:numCache>
            </c:numRef>
          </c:val>
          <c:smooth val="0"/>
          <c:extLst>
            <c:ext xmlns:c16="http://schemas.microsoft.com/office/drawing/2014/chart" uri="{C3380CC4-5D6E-409C-BE32-E72D297353CC}">
              <c16:uniqueId val="{00000001-4D44-413A-84F8-7CA4B6FFCCED}"/>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13AE-4228-93CB-A7C9FB306A79}"/>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
                  <c:v>0</c:v>
                </c:pt>
              </c:numCache>
            </c:numRef>
          </c:val>
          <c:smooth val="0"/>
          <c:extLst>
            <c:ext xmlns:c16="http://schemas.microsoft.com/office/drawing/2014/chart" uri="{C3380CC4-5D6E-409C-BE32-E72D297353CC}">
              <c16:uniqueId val="{00000001-13AE-4228-93CB-A7C9FB306A79}"/>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30D5-4721-BC40-616052EFC273}"/>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107.99</c:v>
                </c:pt>
              </c:numCache>
            </c:numRef>
          </c:val>
          <c:smooth val="0"/>
          <c:extLst>
            <c:ext xmlns:c16="http://schemas.microsoft.com/office/drawing/2014/chart" uri="{C3380CC4-5D6E-409C-BE32-E72D297353CC}">
              <c16:uniqueId val="{00000001-30D5-4721-BC40-616052EFC273}"/>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179.48</c:v>
                </c:pt>
              </c:numCache>
            </c:numRef>
          </c:val>
          <c:extLst>
            <c:ext xmlns:c16="http://schemas.microsoft.com/office/drawing/2014/chart" uri="{C3380CC4-5D6E-409C-BE32-E72D297353CC}">
              <c16:uniqueId val="{00000000-EB12-4A07-B480-528FAAFF8F94}"/>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58.25</c:v>
                </c:pt>
              </c:numCache>
            </c:numRef>
          </c:val>
          <c:smooth val="0"/>
          <c:extLst>
            <c:ext xmlns:c16="http://schemas.microsoft.com/office/drawing/2014/chart" uri="{C3380CC4-5D6E-409C-BE32-E72D297353CC}">
              <c16:uniqueId val="{00000001-EB12-4A07-B480-528FAAFF8F94}"/>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94EB-4464-9AF6-E6E45A4D35AF}"/>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791.46</c:v>
                </c:pt>
              </c:numCache>
            </c:numRef>
          </c:val>
          <c:smooth val="0"/>
          <c:extLst>
            <c:ext xmlns:c16="http://schemas.microsoft.com/office/drawing/2014/chart" uri="{C3380CC4-5D6E-409C-BE32-E72D297353CC}">
              <c16:uniqueId val="{00000001-94EB-4464-9AF6-E6E45A4D35AF}"/>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19.510000000000002</c:v>
                </c:pt>
              </c:numCache>
            </c:numRef>
          </c:val>
          <c:extLst>
            <c:ext xmlns:c16="http://schemas.microsoft.com/office/drawing/2014/chart" uri="{C3380CC4-5D6E-409C-BE32-E72D297353CC}">
              <c16:uniqueId val="{00000000-FC04-4CD3-A26A-4FF127516C57}"/>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47.96</c:v>
                </c:pt>
              </c:numCache>
            </c:numRef>
          </c:val>
          <c:smooth val="0"/>
          <c:extLst>
            <c:ext xmlns:c16="http://schemas.microsoft.com/office/drawing/2014/chart" uri="{C3380CC4-5D6E-409C-BE32-E72D297353CC}">
              <c16:uniqueId val="{00000001-FC04-4CD3-A26A-4FF127516C57}"/>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147.41999999999999</c:v>
                </c:pt>
              </c:numCache>
            </c:numRef>
          </c:val>
          <c:extLst>
            <c:ext xmlns:c16="http://schemas.microsoft.com/office/drawing/2014/chart" uri="{C3380CC4-5D6E-409C-BE32-E72D297353CC}">
              <c16:uniqueId val="{00000000-132B-4E7D-94A3-3083E888F274}"/>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325.85000000000002</c:v>
                </c:pt>
              </c:numCache>
            </c:numRef>
          </c:val>
          <c:smooth val="0"/>
          <c:extLst>
            <c:ext xmlns:c16="http://schemas.microsoft.com/office/drawing/2014/chart" uri="{C3380CC4-5D6E-409C-BE32-E72D297353CC}">
              <c16:uniqueId val="{00000001-132B-4E7D-94A3-3083E888F274}"/>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【102.74】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【798.10】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【286.33】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N21"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9" t="s">
        <v>0</v>
      </c>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69"/>
      <c r="BG2" s="69"/>
      <c r="BH2" s="69"/>
      <c r="BI2" s="69"/>
      <c r="BJ2" s="69"/>
      <c r="BK2" s="69"/>
      <c r="BL2" s="69"/>
      <c r="BM2" s="69"/>
      <c r="BN2" s="69"/>
      <c r="BO2" s="69"/>
      <c r="BP2" s="69"/>
      <c r="BQ2" s="69"/>
      <c r="BR2" s="69"/>
      <c r="BS2" s="69"/>
      <c r="BT2" s="69"/>
      <c r="BU2" s="69"/>
      <c r="BV2" s="69"/>
      <c r="BW2" s="69"/>
      <c r="BX2" s="69"/>
      <c r="BY2" s="69"/>
      <c r="BZ2" s="69"/>
    </row>
    <row r="3" spans="1:78" ht="9.75" customHeight="1" x14ac:dyDescent="0.15">
      <c r="A3" s="2"/>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row>
    <row r="4" spans="1:78" ht="9.75" customHeight="1" x14ac:dyDescent="0.15">
      <c r="A4" s="2"/>
      <c r="B4" s="69"/>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69"/>
      <c r="BB4" s="69"/>
      <c r="BC4" s="69"/>
      <c r="BD4" s="69"/>
      <c r="BE4" s="69"/>
      <c r="BF4" s="69"/>
      <c r="BG4" s="69"/>
      <c r="BH4" s="69"/>
      <c r="BI4" s="69"/>
      <c r="BJ4" s="69"/>
      <c r="BK4" s="69"/>
      <c r="BL4" s="69"/>
      <c r="BM4" s="69"/>
      <c r="BN4" s="69"/>
      <c r="BO4" s="69"/>
      <c r="BP4" s="69"/>
      <c r="BQ4" s="69"/>
      <c r="BR4" s="69"/>
      <c r="BS4" s="69"/>
      <c r="BT4" s="69"/>
      <c r="BU4" s="69"/>
      <c r="BV4" s="69"/>
      <c r="BW4" s="69"/>
      <c r="BX4" s="69"/>
      <c r="BY4" s="69"/>
      <c r="BZ4" s="6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0" t="str">
        <f>データ!H6</f>
        <v>山梨県　小菅村</v>
      </c>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9" t="s">
        <v>1</v>
      </c>
      <c r="C7" s="59"/>
      <c r="D7" s="59"/>
      <c r="E7" s="59"/>
      <c r="F7" s="59"/>
      <c r="G7" s="59"/>
      <c r="H7" s="59"/>
      <c r="I7" s="59" t="s">
        <v>2</v>
      </c>
      <c r="J7" s="59"/>
      <c r="K7" s="59"/>
      <c r="L7" s="59"/>
      <c r="M7" s="59"/>
      <c r="N7" s="59"/>
      <c r="O7" s="59"/>
      <c r="P7" s="59" t="s">
        <v>3</v>
      </c>
      <c r="Q7" s="59"/>
      <c r="R7" s="59"/>
      <c r="S7" s="59"/>
      <c r="T7" s="59"/>
      <c r="U7" s="59"/>
      <c r="V7" s="59"/>
      <c r="W7" s="59" t="s">
        <v>4</v>
      </c>
      <c r="X7" s="59"/>
      <c r="Y7" s="59"/>
      <c r="Z7" s="59"/>
      <c r="AA7" s="59"/>
      <c r="AB7" s="59"/>
      <c r="AC7" s="59"/>
      <c r="AD7" s="59" t="s">
        <v>5</v>
      </c>
      <c r="AE7" s="59"/>
      <c r="AF7" s="59"/>
      <c r="AG7" s="59"/>
      <c r="AH7" s="59"/>
      <c r="AI7" s="59"/>
      <c r="AJ7" s="59"/>
      <c r="AK7" s="3"/>
      <c r="AL7" s="59" t="s">
        <v>6</v>
      </c>
      <c r="AM7" s="59"/>
      <c r="AN7" s="59"/>
      <c r="AO7" s="59"/>
      <c r="AP7" s="59"/>
      <c r="AQ7" s="59"/>
      <c r="AR7" s="59"/>
      <c r="AS7" s="59"/>
      <c r="AT7" s="59" t="s">
        <v>7</v>
      </c>
      <c r="AU7" s="59"/>
      <c r="AV7" s="59"/>
      <c r="AW7" s="59"/>
      <c r="AX7" s="59"/>
      <c r="AY7" s="59"/>
      <c r="AZ7" s="59"/>
      <c r="BA7" s="59"/>
      <c r="BB7" s="59" t="s">
        <v>8</v>
      </c>
      <c r="BC7" s="59"/>
      <c r="BD7" s="59"/>
      <c r="BE7" s="59"/>
      <c r="BF7" s="59"/>
      <c r="BG7" s="59"/>
      <c r="BH7" s="59"/>
      <c r="BI7" s="59"/>
      <c r="BJ7" s="3"/>
      <c r="BK7" s="3"/>
      <c r="BL7" s="62" t="s">
        <v>9</v>
      </c>
      <c r="BM7" s="63"/>
      <c r="BN7" s="63"/>
      <c r="BO7" s="63"/>
      <c r="BP7" s="63"/>
      <c r="BQ7" s="63"/>
      <c r="BR7" s="63"/>
      <c r="BS7" s="63"/>
      <c r="BT7" s="63"/>
      <c r="BU7" s="63"/>
      <c r="BV7" s="63"/>
      <c r="BW7" s="63"/>
      <c r="BX7" s="63"/>
      <c r="BY7" s="64"/>
    </row>
    <row r="8" spans="1:78" ht="18.75" customHeight="1" x14ac:dyDescent="0.15">
      <c r="A8" s="2"/>
      <c r="B8" s="65" t="str">
        <f>データ!I6</f>
        <v>法適用</v>
      </c>
      <c r="C8" s="65"/>
      <c r="D8" s="65"/>
      <c r="E8" s="65"/>
      <c r="F8" s="65"/>
      <c r="G8" s="65"/>
      <c r="H8" s="65"/>
      <c r="I8" s="65" t="str">
        <f>データ!J6</f>
        <v>下水道事業</v>
      </c>
      <c r="J8" s="65"/>
      <c r="K8" s="65"/>
      <c r="L8" s="65"/>
      <c r="M8" s="65"/>
      <c r="N8" s="65"/>
      <c r="O8" s="65"/>
      <c r="P8" s="65" t="str">
        <f>データ!K6</f>
        <v>農業集落排水</v>
      </c>
      <c r="Q8" s="65"/>
      <c r="R8" s="65"/>
      <c r="S8" s="65"/>
      <c r="T8" s="65"/>
      <c r="U8" s="65"/>
      <c r="V8" s="65"/>
      <c r="W8" s="65" t="str">
        <f>データ!L6</f>
        <v>F2</v>
      </c>
      <c r="X8" s="65"/>
      <c r="Y8" s="65"/>
      <c r="Z8" s="65"/>
      <c r="AA8" s="65"/>
      <c r="AB8" s="65"/>
      <c r="AC8" s="65"/>
      <c r="AD8" s="66" t="str">
        <f>データ!$M$6</f>
        <v>非設置</v>
      </c>
      <c r="AE8" s="66"/>
      <c r="AF8" s="66"/>
      <c r="AG8" s="66"/>
      <c r="AH8" s="66"/>
      <c r="AI8" s="66"/>
      <c r="AJ8" s="66"/>
      <c r="AK8" s="3"/>
      <c r="AL8" s="54">
        <f>データ!S6</f>
        <v>616</v>
      </c>
      <c r="AM8" s="54"/>
      <c r="AN8" s="54"/>
      <c r="AO8" s="54"/>
      <c r="AP8" s="54"/>
      <c r="AQ8" s="54"/>
      <c r="AR8" s="54"/>
      <c r="AS8" s="54"/>
      <c r="AT8" s="53">
        <f>データ!T6</f>
        <v>52.78</v>
      </c>
      <c r="AU8" s="53"/>
      <c r="AV8" s="53"/>
      <c r="AW8" s="53"/>
      <c r="AX8" s="53"/>
      <c r="AY8" s="53"/>
      <c r="AZ8" s="53"/>
      <c r="BA8" s="53"/>
      <c r="BB8" s="53">
        <f>データ!U6</f>
        <v>11.67</v>
      </c>
      <c r="BC8" s="53"/>
      <c r="BD8" s="53"/>
      <c r="BE8" s="53"/>
      <c r="BF8" s="53"/>
      <c r="BG8" s="53"/>
      <c r="BH8" s="53"/>
      <c r="BI8" s="53"/>
      <c r="BJ8" s="3"/>
      <c r="BK8" s="3"/>
      <c r="BL8" s="67" t="s">
        <v>10</v>
      </c>
      <c r="BM8" s="68"/>
      <c r="BN8" s="57" t="s">
        <v>11</v>
      </c>
      <c r="BO8" s="57"/>
      <c r="BP8" s="57"/>
      <c r="BQ8" s="57"/>
      <c r="BR8" s="57"/>
      <c r="BS8" s="57"/>
      <c r="BT8" s="57"/>
      <c r="BU8" s="57"/>
      <c r="BV8" s="57"/>
      <c r="BW8" s="57"/>
      <c r="BX8" s="57"/>
      <c r="BY8" s="58"/>
    </row>
    <row r="9" spans="1:78" ht="18.75" customHeight="1" x14ac:dyDescent="0.15">
      <c r="A9" s="2"/>
      <c r="B9" s="59" t="s">
        <v>12</v>
      </c>
      <c r="C9" s="59"/>
      <c r="D9" s="59"/>
      <c r="E9" s="59"/>
      <c r="F9" s="59"/>
      <c r="G9" s="59"/>
      <c r="H9" s="59"/>
      <c r="I9" s="59" t="s">
        <v>13</v>
      </c>
      <c r="J9" s="59"/>
      <c r="K9" s="59"/>
      <c r="L9" s="59"/>
      <c r="M9" s="59"/>
      <c r="N9" s="59"/>
      <c r="O9" s="59"/>
      <c r="P9" s="59" t="s">
        <v>14</v>
      </c>
      <c r="Q9" s="59"/>
      <c r="R9" s="59"/>
      <c r="S9" s="59"/>
      <c r="T9" s="59"/>
      <c r="U9" s="59"/>
      <c r="V9" s="59"/>
      <c r="W9" s="59" t="s">
        <v>15</v>
      </c>
      <c r="X9" s="59"/>
      <c r="Y9" s="59"/>
      <c r="Z9" s="59"/>
      <c r="AA9" s="59"/>
      <c r="AB9" s="59"/>
      <c r="AC9" s="59"/>
      <c r="AD9" s="59" t="s">
        <v>16</v>
      </c>
      <c r="AE9" s="59"/>
      <c r="AF9" s="59"/>
      <c r="AG9" s="59"/>
      <c r="AH9" s="59"/>
      <c r="AI9" s="59"/>
      <c r="AJ9" s="59"/>
      <c r="AK9" s="3"/>
      <c r="AL9" s="59" t="s">
        <v>17</v>
      </c>
      <c r="AM9" s="59"/>
      <c r="AN9" s="59"/>
      <c r="AO9" s="59"/>
      <c r="AP9" s="59"/>
      <c r="AQ9" s="59"/>
      <c r="AR9" s="59"/>
      <c r="AS9" s="59"/>
      <c r="AT9" s="59" t="s">
        <v>18</v>
      </c>
      <c r="AU9" s="59"/>
      <c r="AV9" s="59"/>
      <c r="AW9" s="59"/>
      <c r="AX9" s="59"/>
      <c r="AY9" s="59"/>
      <c r="AZ9" s="59"/>
      <c r="BA9" s="59"/>
      <c r="BB9" s="59" t="s">
        <v>19</v>
      </c>
      <c r="BC9" s="59"/>
      <c r="BD9" s="59"/>
      <c r="BE9" s="59"/>
      <c r="BF9" s="59"/>
      <c r="BG9" s="59"/>
      <c r="BH9" s="59"/>
      <c r="BI9" s="59"/>
      <c r="BJ9" s="3"/>
      <c r="BK9" s="3"/>
      <c r="BL9" s="60" t="s">
        <v>20</v>
      </c>
      <c r="BM9" s="61"/>
      <c r="BN9" s="51" t="s">
        <v>21</v>
      </c>
      <c r="BO9" s="51"/>
      <c r="BP9" s="51"/>
      <c r="BQ9" s="51"/>
      <c r="BR9" s="51"/>
      <c r="BS9" s="51"/>
      <c r="BT9" s="51"/>
      <c r="BU9" s="51"/>
      <c r="BV9" s="51"/>
      <c r="BW9" s="51"/>
      <c r="BX9" s="51"/>
      <c r="BY9" s="52"/>
    </row>
    <row r="10" spans="1:78" ht="18.75" customHeight="1" x14ac:dyDescent="0.15">
      <c r="A10" s="2"/>
      <c r="B10" s="53" t="str">
        <f>データ!N6</f>
        <v>-</v>
      </c>
      <c r="C10" s="53"/>
      <c r="D10" s="53"/>
      <c r="E10" s="53"/>
      <c r="F10" s="53"/>
      <c r="G10" s="53"/>
      <c r="H10" s="53"/>
      <c r="I10" s="53">
        <f>データ!O6</f>
        <v>93.51</v>
      </c>
      <c r="J10" s="53"/>
      <c r="K10" s="53"/>
      <c r="L10" s="53"/>
      <c r="M10" s="53"/>
      <c r="N10" s="53"/>
      <c r="O10" s="53"/>
      <c r="P10" s="53">
        <f>データ!P6</f>
        <v>7.07</v>
      </c>
      <c r="Q10" s="53"/>
      <c r="R10" s="53"/>
      <c r="S10" s="53"/>
      <c r="T10" s="53"/>
      <c r="U10" s="53"/>
      <c r="V10" s="53"/>
      <c r="W10" s="53">
        <f>データ!Q6</f>
        <v>100</v>
      </c>
      <c r="X10" s="53"/>
      <c r="Y10" s="53"/>
      <c r="Z10" s="53"/>
      <c r="AA10" s="53"/>
      <c r="AB10" s="53"/>
      <c r="AC10" s="53"/>
      <c r="AD10" s="54">
        <f>データ!R6</f>
        <v>2520</v>
      </c>
      <c r="AE10" s="54"/>
      <c r="AF10" s="54"/>
      <c r="AG10" s="54"/>
      <c r="AH10" s="54"/>
      <c r="AI10" s="54"/>
      <c r="AJ10" s="54"/>
      <c r="AK10" s="2"/>
      <c r="AL10" s="54">
        <f>データ!V6</f>
        <v>44</v>
      </c>
      <c r="AM10" s="54"/>
      <c r="AN10" s="54"/>
      <c r="AO10" s="54"/>
      <c r="AP10" s="54"/>
      <c r="AQ10" s="54"/>
      <c r="AR10" s="54"/>
      <c r="AS10" s="54"/>
      <c r="AT10" s="53">
        <f>データ!W6</f>
        <v>0.06</v>
      </c>
      <c r="AU10" s="53"/>
      <c r="AV10" s="53"/>
      <c r="AW10" s="53"/>
      <c r="AX10" s="53"/>
      <c r="AY10" s="53"/>
      <c r="AZ10" s="53"/>
      <c r="BA10" s="53"/>
      <c r="BB10" s="53">
        <f>データ!X6</f>
        <v>733.33</v>
      </c>
      <c r="BC10" s="53"/>
      <c r="BD10" s="53"/>
      <c r="BE10" s="53"/>
      <c r="BF10" s="53"/>
      <c r="BG10" s="53"/>
      <c r="BH10" s="53"/>
      <c r="BI10" s="53"/>
      <c r="BJ10" s="2"/>
      <c r="BK10" s="2"/>
      <c r="BL10" s="55" t="s">
        <v>22</v>
      </c>
      <c r="BM10" s="56"/>
      <c r="BN10" s="44" t="s">
        <v>23</v>
      </c>
      <c r="BO10" s="44"/>
      <c r="BP10" s="44"/>
      <c r="BQ10" s="44"/>
      <c r="BR10" s="44"/>
      <c r="BS10" s="44"/>
      <c r="BT10" s="44"/>
      <c r="BU10" s="44"/>
      <c r="BV10" s="44"/>
      <c r="BW10" s="44"/>
      <c r="BX10" s="44"/>
      <c r="BY10" s="4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6" t="s">
        <v>24</v>
      </c>
      <c r="BM11" s="46"/>
      <c r="BN11" s="46"/>
      <c r="BO11" s="46"/>
      <c r="BP11" s="46"/>
      <c r="BQ11" s="46"/>
      <c r="BR11" s="46"/>
      <c r="BS11" s="46"/>
      <c r="BT11" s="46"/>
      <c r="BU11" s="46"/>
      <c r="BV11" s="46"/>
      <c r="BW11" s="46"/>
      <c r="BX11" s="46"/>
      <c r="BY11" s="46"/>
      <c r="BZ11" s="4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6"/>
      <c r="BM12" s="46"/>
      <c r="BN12" s="46"/>
      <c r="BO12" s="46"/>
      <c r="BP12" s="46"/>
      <c r="BQ12" s="46"/>
      <c r="BR12" s="46"/>
      <c r="BS12" s="46"/>
      <c r="BT12" s="46"/>
      <c r="BU12" s="46"/>
      <c r="BV12" s="46"/>
      <c r="BW12" s="46"/>
      <c r="BX12" s="46"/>
      <c r="BY12" s="46"/>
      <c r="BZ12" s="4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7"/>
      <c r="BM13" s="47"/>
      <c r="BN13" s="47"/>
      <c r="BO13" s="47"/>
      <c r="BP13" s="47"/>
      <c r="BQ13" s="47"/>
      <c r="BR13" s="47"/>
      <c r="BS13" s="47"/>
      <c r="BT13" s="47"/>
      <c r="BU13" s="47"/>
      <c r="BV13" s="47"/>
      <c r="BW13" s="47"/>
      <c r="BX13" s="47"/>
      <c r="BY13" s="47"/>
      <c r="BZ13" s="47"/>
    </row>
    <row r="14" spans="1:78" ht="13.5" customHeight="1" x14ac:dyDescent="0.15">
      <c r="A14" s="2"/>
      <c r="B14" s="48" t="s">
        <v>25</v>
      </c>
      <c r="C14" s="49"/>
      <c r="D14" s="49"/>
      <c r="E14" s="49"/>
      <c r="F14" s="49"/>
      <c r="G14" s="49"/>
      <c r="H14" s="49"/>
      <c r="I14" s="49"/>
      <c r="J14" s="49"/>
      <c r="K14" s="49"/>
      <c r="L14" s="49"/>
      <c r="M14" s="49"/>
      <c r="N14" s="49"/>
      <c r="O14" s="49"/>
      <c r="P14" s="49"/>
      <c r="Q14" s="49"/>
      <c r="R14" s="49"/>
      <c r="S14" s="49"/>
      <c r="T14" s="49"/>
      <c r="U14" s="49"/>
      <c r="V14" s="49"/>
      <c r="W14" s="49"/>
      <c r="X14" s="49"/>
      <c r="Y14" s="49"/>
      <c r="Z14" s="49"/>
      <c r="AA14" s="49"/>
      <c r="AB14" s="49"/>
      <c r="AC14" s="49"/>
      <c r="AD14" s="49"/>
      <c r="AE14" s="49"/>
      <c r="AF14" s="49"/>
      <c r="AG14" s="49"/>
      <c r="AH14" s="49"/>
      <c r="AI14" s="49"/>
      <c r="AJ14" s="49"/>
      <c r="AK14" s="49"/>
      <c r="AL14" s="49"/>
      <c r="AM14" s="49"/>
      <c r="AN14" s="49"/>
      <c r="AO14" s="49"/>
      <c r="AP14" s="49"/>
      <c r="AQ14" s="49"/>
      <c r="AR14" s="49"/>
      <c r="AS14" s="49"/>
      <c r="AT14" s="49"/>
      <c r="AU14" s="49"/>
      <c r="AV14" s="49"/>
      <c r="AW14" s="49"/>
      <c r="AX14" s="49"/>
      <c r="AY14" s="49"/>
      <c r="AZ14" s="49"/>
      <c r="BA14" s="49"/>
      <c r="BB14" s="49"/>
      <c r="BC14" s="49"/>
      <c r="BD14" s="49"/>
      <c r="BE14" s="49"/>
      <c r="BF14" s="49"/>
      <c r="BG14" s="49"/>
      <c r="BH14" s="49"/>
      <c r="BI14" s="49"/>
      <c r="BJ14" s="50"/>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113</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114</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115</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【104.30】</v>
      </c>
      <c r="F85" s="12" t="str">
        <f>データ!AT6</f>
        <v>【102.74】</v>
      </c>
      <c r="G85" s="12" t="str">
        <f>データ!BE6</f>
        <v>【47.19】</v>
      </c>
      <c r="H85" s="12" t="str">
        <f>データ!BP6</f>
        <v>【798.10】</v>
      </c>
      <c r="I85" s="12" t="str">
        <f>データ!CA6</f>
        <v>【54.51】</v>
      </c>
      <c r="J85" s="12" t="str">
        <f>データ!CL6</f>
        <v>【286.33】</v>
      </c>
      <c r="K85" s="12" t="str">
        <f>データ!CW6</f>
        <v>【49.92】</v>
      </c>
      <c r="L85" s="12" t="str">
        <f>データ!DH6</f>
        <v>【87.80】</v>
      </c>
      <c r="M85" s="12" t="str">
        <f>データ!DS6</f>
        <v>【28.46】</v>
      </c>
      <c r="N85" s="12" t="str">
        <f>データ!ED6</f>
        <v>【0.03】</v>
      </c>
      <c r="O85" s="12" t="str">
        <f>データ!EO6</f>
        <v>【0.02】</v>
      </c>
    </row>
  </sheetData>
  <sheetProtection algorithmName="SHA-512" hashValue="Ehu6Hyq0S6JBC+F780SEhWweINWYinSrF5405EOyTBgsM1lG7NOwhwQfE9++/UOcHgIlS8xNrddbSLRYIaE1fA==" saltValue="MbKyCXw8juJHn24xOXHV8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L45:BZ46"/>
    <mergeCell ref="BN9:BY9"/>
    <mergeCell ref="B10:H10"/>
    <mergeCell ref="I10:O10"/>
    <mergeCell ref="P10:V10"/>
    <mergeCell ref="W10:AC10"/>
    <mergeCell ref="AD10:AJ10"/>
    <mergeCell ref="AL10:AS10"/>
    <mergeCell ref="AT10:BA10"/>
    <mergeCell ref="BB10:BI10"/>
    <mergeCell ref="BL10:BM10"/>
    <mergeCell ref="BN10:BY10"/>
    <mergeCell ref="BL11:BZ13"/>
    <mergeCell ref="B14:BJ15"/>
    <mergeCell ref="BL14:BZ15"/>
    <mergeCell ref="BL16:BZ44"/>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28</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54</v>
      </c>
      <c r="B4" s="16"/>
      <c r="C4" s="16"/>
      <c r="D4" s="16"/>
      <c r="E4" s="16"/>
      <c r="F4" s="16"/>
      <c r="G4" s="16"/>
      <c r="H4" s="75"/>
      <c r="I4" s="76"/>
      <c r="J4" s="76"/>
      <c r="K4" s="76"/>
      <c r="L4" s="76"/>
      <c r="M4" s="76"/>
      <c r="N4" s="76"/>
      <c r="O4" s="76"/>
      <c r="P4" s="76"/>
      <c r="Q4" s="76"/>
      <c r="R4" s="76"/>
      <c r="S4" s="76"/>
      <c r="T4" s="76"/>
      <c r="U4" s="76"/>
      <c r="V4" s="76"/>
      <c r="W4" s="76"/>
      <c r="X4" s="77"/>
      <c r="Y4" s="71" t="s">
        <v>55</v>
      </c>
      <c r="Z4" s="71"/>
      <c r="AA4" s="71"/>
      <c r="AB4" s="71"/>
      <c r="AC4" s="71"/>
      <c r="AD4" s="71"/>
      <c r="AE4" s="71"/>
      <c r="AF4" s="71"/>
      <c r="AG4" s="71"/>
      <c r="AH4" s="71"/>
      <c r="AI4" s="71"/>
      <c r="AJ4" s="71" t="s">
        <v>56</v>
      </c>
      <c r="AK4" s="71"/>
      <c r="AL4" s="71"/>
      <c r="AM4" s="71"/>
      <c r="AN4" s="71"/>
      <c r="AO4" s="71"/>
      <c r="AP4" s="71"/>
      <c r="AQ4" s="71"/>
      <c r="AR4" s="71"/>
      <c r="AS4" s="71"/>
      <c r="AT4" s="71"/>
      <c r="AU4" s="71" t="s">
        <v>57</v>
      </c>
      <c r="AV4" s="71"/>
      <c r="AW4" s="71"/>
      <c r="AX4" s="71"/>
      <c r="AY4" s="71"/>
      <c r="AZ4" s="71"/>
      <c r="BA4" s="71"/>
      <c r="BB4" s="71"/>
      <c r="BC4" s="71"/>
      <c r="BD4" s="71"/>
      <c r="BE4" s="71"/>
      <c r="BF4" s="71" t="s">
        <v>58</v>
      </c>
      <c r="BG4" s="71"/>
      <c r="BH4" s="71"/>
      <c r="BI4" s="71"/>
      <c r="BJ4" s="71"/>
      <c r="BK4" s="71"/>
      <c r="BL4" s="71"/>
      <c r="BM4" s="71"/>
      <c r="BN4" s="71"/>
      <c r="BO4" s="71"/>
      <c r="BP4" s="71"/>
      <c r="BQ4" s="71" t="s">
        <v>59</v>
      </c>
      <c r="BR4" s="71"/>
      <c r="BS4" s="71"/>
      <c r="BT4" s="71"/>
      <c r="BU4" s="71"/>
      <c r="BV4" s="71"/>
      <c r="BW4" s="71"/>
      <c r="BX4" s="71"/>
      <c r="BY4" s="71"/>
      <c r="BZ4" s="71"/>
      <c r="CA4" s="71"/>
      <c r="CB4" s="71" t="s">
        <v>60</v>
      </c>
      <c r="CC4" s="71"/>
      <c r="CD4" s="71"/>
      <c r="CE4" s="71"/>
      <c r="CF4" s="71"/>
      <c r="CG4" s="71"/>
      <c r="CH4" s="71"/>
      <c r="CI4" s="71"/>
      <c r="CJ4" s="71"/>
      <c r="CK4" s="71"/>
      <c r="CL4" s="71"/>
      <c r="CM4" s="71" t="s">
        <v>61</v>
      </c>
      <c r="CN4" s="71"/>
      <c r="CO4" s="71"/>
      <c r="CP4" s="71"/>
      <c r="CQ4" s="71"/>
      <c r="CR4" s="71"/>
      <c r="CS4" s="71"/>
      <c r="CT4" s="71"/>
      <c r="CU4" s="71"/>
      <c r="CV4" s="71"/>
      <c r="CW4" s="71"/>
      <c r="CX4" s="71" t="s">
        <v>62</v>
      </c>
      <c r="CY4" s="71"/>
      <c r="CZ4" s="71"/>
      <c r="DA4" s="71"/>
      <c r="DB4" s="71"/>
      <c r="DC4" s="71"/>
      <c r="DD4" s="71"/>
      <c r="DE4" s="71"/>
      <c r="DF4" s="71"/>
      <c r="DG4" s="71"/>
      <c r="DH4" s="71"/>
      <c r="DI4" s="71" t="s">
        <v>63</v>
      </c>
      <c r="DJ4" s="71"/>
      <c r="DK4" s="71"/>
      <c r="DL4" s="71"/>
      <c r="DM4" s="71"/>
      <c r="DN4" s="71"/>
      <c r="DO4" s="71"/>
      <c r="DP4" s="71"/>
      <c r="DQ4" s="71"/>
      <c r="DR4" s="71"/>
      <c r="DS4" s="71"/>
      <c r="DT4" s="71" t="s">
        <v>64</v>
      </c>
      <c r="DU4" s="71"/>
      <c r="DV4" s="71"/>
      <c r="DW4" s="71"/>
      <c r="DX4" s="71"/>
      <c r="DY4" s="71"/>
      <c r="DZ4" s="71"/>
      <c r="EA4" s="71"/>
      <c r="EB4" s="71"/>
      <c r="EC4" s="71"/>
      <c r="ED4" s="71"/>
      <c r="EE4" s="71" t="s">
        <v>65</v>
      </c>
      <c r="EF4" s="71"/>
      <c r="EG4" s="71"/>
      <c r="EH4" s="71"/>
      <c r="EI4" s="71"/>
      <c r="EJ4" s="71"/>
      <c r="EK4" s="71"/>
      <c r="EL4" s="71"/>
      <c r="EM4" s="71"/>
      <c r="EN4" s="71"/>
      <c r="EO4" s="71"/>
    </row>
    <row r="5" spans="1:148" x14ac:dyDescent="0.15">
      <c r="A5" s="14" t="s">
        <v>66</v>
      </c>
      <c r="B5" s="17"/>
      <c r="C5" s="17"/>
      <c r="D5" s="17"/>
      <c r="E5" s="17"/>
      <c r="F5" s="17"/>
      <c r="G5" s="17"/>
      <c r="H5" s="18" t="s">
        <v>67</v>
      </c>
      <c r="I5" s="18" t="s">
        <v>68</v>
      </c>
      <c r="J5" s="18" t="s">
        <v>69</v>
      </c>
      <c r="K5" s="18" t="s">
        <v>70</v>
      </c>
      <c r="L5" s="18" t="s">
        <v>71</v>
      </c>
      <c r="M5" s="18" t="s">
        <v>5</v>
      </c>
      <c r="N5" s="18" t="s">
        <v>72</v>
      </c>
      <c r="O5" s="18" t="s">
        <v>73</v>
      </c>
      <c r="P5" s="18" t="s">
        <v>74</v>
      </c>
      <c r="Q5" s="18" t="s">
        <v>75</v>
      </c>
      <c r="R5" s="18" t="s">
        <v>76</v>
      </c>
      <c r="S5" s="18" t="s">
        <v>77</v>
      </c>
      <c r="T5" s="18" t="s">
        <v>78</v>
      </c>
      <c r="U5" s="18" t="s">
        <v>79</v>
      </c>
      <c r="V5" s="18" t="s">
        <v>80</v>
      </c>
      <c r="W5" s="18" t="s">
        <v>81</v>
      </c>
      <c r="X5" s="18" t="s">
        <v>82</v>
      </c>
      <c r="Y5" s="18" t="s">
        <v>83</v>
      </c>
      <c r="Z5" s="18" t="s">
        <v>84</v>
      </c>
      <c r="AA5" s="18" t="s">
        <v>85</v>
      </c>
      <c r="AB5" s="18" t="s">
        <v>86</v>
      </c>
      <c r="AC5" s="18" t="s">
        <v>87</v>
      </c>
      <c r="AD5" s="18" t="s">
        <v>88</v>
      </c>
      <c r="AE5" s="18" t="s">
        <v>89</v>
      </c>
      <c r="AF5" s="18" t="s">
        <v>90</v>
      </c>
      <c r="AG5" s="18" t="s">
        <v>91</v>
      </c>
      <c r="AH5" s="18" t="s">
        <v>92</v>
      </c>
      <c r="AI5" s="18" t="s">
        <v>31</v>
      </c>
      <c r="AJ5" s="18" t="s">
        <v>83</v>
      </c>
      <c r="AK5" s="18" t="s">
        <v>84</v>
      </c>
      <c r="AL5" s="18" t="s">
        <v>85</v>
      </c>
      <c r="AM5" s="18" t="s">
        <v>86</v>
      </c>
      <c r="AN5" s="18" t="s">
        <v>87</v>
      </c>
      <c r="AO5" s="18" t="s">
        <v>88</v>
      </c>
      <c r="AP5" s="18" t="s">
        <v>89</v>
      </c>
      <c r="AQ5" s="18" t="s">
        <v>90</v>
      </c>
      <c r="AR5" s="18" t="s">
        <v>91</v>
      </c>
      <c r="AS5" s="18" t="s">
        <v>92</v>
      </c>
      <c r="AT5" s="18" t="s">
        <v>93</v>
      </c>
      <c r="AU5" s="18" t="s">
        <v>83</v>
      </c>
      <c r="AV5" s="18" t="s">
        <v>84</v>
      </c>
      <c r="AW5" s="18" t="s">
        <v>85</v>
      </c>
      <c r="AX5" s="18" t="s">
        <v>86</v>
      </c>
      <c r="AY5" s="18" t="s">
        <v>87</v>
      </c>
      <c r="AZ5" s="18" t="s">
        <v>88</v>
      </c>
      <c r="BA5" s="18" t="s">
        <v>89</v>
      </c>
      <c r="BB5" s="18" t="s">
        <v>90</v>
      </c>
      <c r="BC5" s="18" t="s">
        <v>91</v>
      </c>
      <c r="BD5" s="18" t="s">
        <v>92</v>
      </c>
      <c r="BE5" s="18" t="s">
        <v>93</v>
      </c>
      <c r="BF5" s="18" t="s">
        <v>83</v>
      </c>
      <c r="BG5" s="18" t="s">
        <v>84</v>
      </c>
      <c r="BH5" s="18" t="s">
        <v>85</v>
      </c>
      <c r="BI5" s="18" t="s">
        <v>86</v>
      </c>
      <c r="BJ5" s="18" t="s">
        <v>87</v>
      </c>
      <c r="BK5" s="18" t="s">
        <v>88</v>
      </c>
      <c r="BL5" s="18" t="s">
        <v>89</v>
      </c>
      <c r="BM5" s="18" t="s">
        <v>90</v>
      </c>
      <c r="BN5" s="18" t="s">
        <v>91</v>
      </c>
      <c r="BO5" s="18" t="s">
        <v>92</v>
      </c>
      <c r="BP5" s="18" t="s">
        <v>93</v>
      </c>
      <c r="BQ5" s="18" t="s">
        <v>83</v>
      </c>
      <c r="BR5" s="18" t="s">
        <v>84</v>
      </c>
      <c r="BS5" s="18" t="s">
        <v>85</v>
      </c>
      <c r="BT5" s="18" t="s">
        <v>86</v>
      </c>
      <c r="BU5" s="18" t="s">
        <v>87</v>
      </c>
      <c r="BV5" s="18" t="s">
        <v>88</v>
      </c>
      <c r="BW5" s="18" t="s">
        <v>89</v>
      </c>
      <c r="BX5" s="18" t="s">
        <v>90</v>
      </c>
      <c r="BY5" s="18" t="s">
        <v>91</v>
      </c>
      <c r="BZ5" s="18" t="s">
        <v>92</v>
      </c>
      <c r="CA5" s="18" t="s">
        <v>93</v>
      </c>
      <c r="CB5" s="18" t="s">
        <v>83</v>
      </c>
      <c r="CC5" s="18" t="s">
        <v>84</v>
      </c>
      <c r="CD5" s="18" t="s">
        <v>85</v>
      </c>
      <c r="CE5" s="18" t="s">
        <v>86</v>
      </c>
      <c r="CF5" s="18" t="s">
        <v>87</v>
      </c>
      <c r="CG5" s="18" t="s">
        <v>88</v>
      </c>
      <c r="CH5" s="18" t="s">
        <v>89</v>
      </c>
      <c r="CI5" s="18" t="s">
        <v>90</v>
      </c>
      <c r="CJ5" s="18" t="s">
        <v>91</v>
      </c>
      <c r="CK5" s="18" t="s">
        <v>92</v>
      </c>
      <c r="CL5" s="18" t="s">
        <v>93</v>
      </c>
      <c r="CM5" s="18" t="s">
        <v>83</v>
      </c>
      <c r="CN5" s="18" t="s">
        <v>84</v>
      </c>
      <c r="CO5" s="18" t="s">
        <v>85</v>
      </c>
      <c r="CP5" s="18" t="s">
        <v>86</v>
      </c>
      <c r="CQ5" s="18" t="s">
        <v>87</v>
      </c>
      <c r="CR5" s="18" t="s">
        <v>88</v>
      </c>
      <c r="CS5" s="18" t="s">
        <v>89</v>
      </c>
      <c r="CT5" s="18" t="s">
        <v>90</v>
      </c>
      <c r="CU5" s="18" t="s">
        <v>91</v>
      </c>
      <c r="CV5" s="18" t="s">
        <v>92</v>
      </c>
      <c r="CW5" s="18" t="s">
        <v>93</v>
      </c>
      <c r="CX5" s="18" t="s">
        <v>83</v>
      </c>
      <c r="CY5" s="18" t="s">
        <v>84</v>
      </c>
      <c r="CZ5" s="18" t="s">
        <v>85</v>
      </c>
      <c r="DA5" s="18" t="s">
        <v>86</v>
      </c>
      <c r="DB5" s="18" t="s">
        <v>87</v>
      </c>
      <c r="DC5" s="18" t="s">
        <v>88</v>
      </c>
      <c r="DD5" s="18" t="s">
        <v>89</v>
      </c>
      <c r="DE5" s="18" t="s">
        <v>90</v>
      </c>
      <c r="DF5" s="18" t="s">
        <v>91</v>
      </c>
      <c r="DG5" s="18" t="s">
        <v>92</v>
      </c>
      <c r="DH5" s="18" t="s">
        <v>93</v>
      </c>
      <c r="DI5" s="18" t="s">
        <v>83</v>
      </c>
      <c r="DJ5" s="18" t="s">
        <v>84</v>
      </c>
      <c r="DK5" s="18" t="s">
        <v>85</v>
      </c>
      <c r="DL5" s="18" t="s">
        <v>86</v>
      </c>
      <c r="DM5" s="18" t="s">
        <v>87</v>
      </c>
      <c r="DN5" s="18" t="s">
        <v>88</v>
      </c>
      <c r="DO5" s="18" t="s">
        <v>89</v>
      </c>
      <c r="DP5" s="18" t="s">
        <v>90</v>
      </c>
      <c r="DQ5" s="18" t="s">
        <v>91</v>
      </c>
      <c r="DR5" s="18" t="s">
        <v>92</v>
      </c>
      <c r="DS5" s="18" t="s">
        <v>93</v>
      </c>
      <c r="DT5" s="18" t="s">
        <v>83</v>
      </c>
      <c r="DU5" s="18" t="s">
        <v>84</v>
      </c>
      <c r="DV5" s="18" t="s">
        <v>85</v>
      </c>
      <c r="DW5" s="18" t="s">
        <v>86</v>
      </c>
      <c r="DX5" s="18" t="s">
        <v>87</v>
      </c>
      <c r="DY5" s="18" t="s">
        <v>88</v>
      </c>
      <c r="DZ5" s="18" t="s">
        <v>89</v>
      </c>
      <c r="EA5" s="18" t="s">
        <v>90</v>
      </c>
      <c r="EB5" s="18" t="s">
        <v>91</v>
      </c>
      <c r="EC5" s="18" t="s">
        <v>92</v>
      </c>
      <c r="ED5" s="18" t="s">
        <v>93</v>
      </c>
      <c r="EE5" s="18" t="s">
        <v>83</v>
      </c>
      <c r="EF5" s="18" t="s">
        <v>84</v>
      </c>
      <c r="EG5" s="18" t="s">
        <v>85</v>
      </c>
      <c r="EH5" s="18" t="s">
        <v>86</v>
      </c>
      <c r="EI5" s="18" t="s">
        <v>87</v>
      </c>
      <c r="EJ5" s="18" t="s">
        <v>88</v>
      </c>
      <c r="EK5" s="18" t="s">
        <v>89</v>
      </c>
      <c r="EL5" s="18" t="s">
        <v>90</v>
      </c>
      <c r="EM5" s="18" t="s">
        <v>91</v>
      </c>
      <c r="EN5" s="18" t="s">
        <v>92</v>
      </c>
      <c r="EO5" s="18" t="s">
        <v>93</v>
      </c>
    </row>
    <row r="6" spans="1:148" s="22" customFormat="1" x14ac:dyDescent="0.15">
      <c r="A6" s="14" t="s">
        <v>94</v>
      </c>
      <c r="B6" s="19">
        <f>B7</f>
        <v>2024</v>
      </c>
      <c r="C6" s="19">
        <f t="shared" ref="C6:X6" si="3">C7</f>
        <v>194425</v>
      </c>
      <c r="D6" s="19">
        <f t="shared" si="3"/>
        <v>46</v>
      </c>
      <c r="E6" s="19">
        <f t="shared" si="3"/>
        <v>17</v>
      </c>
      <c r="F6" s="19">
        <f t="shared" si="3"/>
        <v>5</v>
      </c>
      <c r="G6" s="19">
        <f t="shared" si="3"/>
        <v>0</v>
      </c>
      <c r="H6" s="19" t="str">
        <f t="shared" si="3"/>
        <v>山梨県　小菅村</v>
      </c>
      <c r="I6" s="19" t="str">
        <f t="shared" si="3"/>
        <v>法適用</v>
      </c>
      <c r="J6" s="19" t="str">
        <f t="shared" si="3"/>
        <v>下水道事業</v>
      </c>
      <c r="K6" s="19" t="str">
        <f t="shared" si="3"/>
        <v>農業集落排水</v>
      </c>
      <c r="L6" s="19" t="str">
        <f t="shared" si="3"/>
        <v>F2</v>
      </c>
      <c r="M6" s="19" t="str">
        <f t="shared" si="3"/>
        <v>非設置</v>
      </c>
      <c r="N6" s="20" t="str">
        <f t="shared" si="3"/>
        <v>-</v>
      </c>
      <c r="O6" s="20">
        <f t="shared" si="3"/>
        <v>93.51</v>
      </c>
      <c r="P6" s="20">
        <f t="shared" si="3"/>
        <v>7.07</v>
      </c>
      <c r="Q6" s="20">
        <f t="shared" si="3"/>
        <v>100</v>
      </c>
      <c r="R6" s="20">
        <f t="shared" si="3"/>
        <v>2520</v>
      </c>
      <c r="S6" s="20">
        <f t="shared" si="3"/>
        <v>616</v>
      </c>
      <c r="T6" s="20">
        <f t="shared" si="3"/>
        <v>52.78</v>
      </c>
      <c r="U6" s="20">
        <f t="shared" si="3"/>
        <v>11.67</v>
      </c>
      <c r="V6" s="20">
        <f t="shared" si="3"/>
        <v>44</v>
      </c>
      <c r="W6" s="20">
        <f t="shared" si="3"/>
        <v>0.06</v>
      </c>
      <c r="X6" s="20">
        <f t="shared" si="3"/>
        <v>733.33</v>
      </c>
      <c r="Y6" s="21" t="str">
        <f>IF(Y7="",NA(),Y7)</f>
        <v>-</v>
      </c>
      <c r="Z6" s="21" t="str">
        <f t="shared" ref="Z6:AH6" si="4">IF(Z7="",NA(),Z7)</f>
        <v>-</v>
      </c>
      <c r="AA6" s="21" t="str">
        <f t="shared" si="4"/>
        <v>-</v>
      </c>
      <c r="AB6" s="21" t="str">
        <f t="shared" si="4"/>
        <v>-</v>
      </c>
      <c r="AC6" s="21">
        <f t="shared" si="4"/>
        <v>239.22</v>
      </c>
      <c r="AD6" s="21" t="str">
        <f t="shared" si="4"/>
        <v>-</v>
      </c>
      <c r="AE6" s="21" t="str">
        <f t="shared" si="4"/>
        <v>-</v>
      </c>
      <c r="AF6" s="21" t="str">
        <f t="shared" si="4"/>
        <v>-</v>
      </c>
      <c r="AG6" s="21" t="str">
        <f t="shared" si="4"/>
        <v>-</v>
      </c>
      <c r="AH6" s="21">
        <f t="shared" si="4"/>
        <v>106.62</v>
      </c>
      <c r="AI6" s="20" t="str">
        <f>IF(AI7="","",IF(AI7="-","【-】","【"&amp;SUBSTITUTE(TEXT(AI7,"#,##0.00"),"-","△")&amp;"】"))</f>
        <v>【104.30】</v>
      </c>
      <c r="AJ6" s="21" t="str">
        <f>IF(AJ7="",NA(),AJ7)</f>
        <v>-</v>
      </c>
      <c r="AK6" s="21" t="str">
        <f t="shared" ref="AK6:AS6" si="5">IF(AK7="",NA(),AK7)</f>
        <v>-</v>
      </c>
      <c r="AL6" s="21" t="str">
        <f t="shared" si="5"/>
        <v>-</v>
      </c>
      <c r="AM6" s="21" t="str">
        <f t="shared" si="5"/>
        <v>-</v>
      </c>
      <c r="AN6" s="20">
        <f t="shared" si="5"/>
        <v>0</v>
      </c>
      <c r="AO6" s="21" t="str">
        <f t="shared" si="5"/>
        <v>-</v>
      </c>
      <c r="AP6" s="21" t="str">
        <f t="shared" si="5"/>
        <v>-</v>
      </c>
      <c r="AQ6" s="21" t="str">
        <f t="shared" si="5"/>
        <v>-</v>
      </c>
      <c r="AR6" s="21" t="str">
        <f t="shared" si="5"/>
        <v>-</v>
      </c>
      <c r="AS6" s="21">
        <f t="shared" si="5"/>
        <v>107.99</v>
      </c>
      <c r="AT6" s="20" t="str">
        <f>IF(AT7="","",IF(AT7="-","【-】","【"&amp;SUBSTITUTE(TEXT(AT7,"#,##0.00"),"-","△")&amp;"】"))</f>
        <v>【102.74】</v>
      </c>
      <c r="AU6" s="21" t="str">
        <f>IF(AU7="",NA(),AU7)</f>
        <v>-</v>
      </c>
      <c r="AV6" s="21" t="str">
        <f t="shared" ref="AV6:BD6" si="6">IF(AV7="",NA(),AV7)</f>
        <v>-</v>
      </c>
      <c r="AW6" s="21" t="str">
        <f t="shared" si="6"/>
        <v>-</v>
      </c>
      <c r="AX6" s="21" t="str">
        <f t="shared" si="6"/>
        <v>-</v>
      </c>
      <c r="AY6" s="21">
        <f t="shared" si="6"/>
        <v>179.48</v>
      </c>
      <c r="AZ6" s="21" t="str">
        <f t="shared" si="6"/>
        <v>-</v>
      </c>
      <c r="BA6" s="21" t="str">
        <f t="shared" si="6"/>
        <v>-</v>
      </c>
      <c r="BB6" s="21" t="str">
        <f t="shared" si="6"/>
        <v>-</v>
      </c>
      <c r="BC6" s="21" t="str">
        <f t="shared" si="6"/>
        <v>-</v>
      </c>
      <c r="BD6" s="21">
        <f t="shared" si="6"/>
        <v>58.25</v>
      </c>
      <c r="BE6" s="20" t="str">
        <f>IF(BE7="","",IF(BE7="-","【-】","【"&amp;SUBSTITUTE(TEXT(BE7,"#,##0.00"),"-","△")&amp;"】"))</f>
        <v>【47.19】</v>
      </c>
      <c r="BF6" s="21" t="str">
        <f>IF(BF7="",NA(),BF7)</f>
        <v>-</v>
      </c>
      <c r="BG6" s="21" t="str">
        <f t="shared" ref="BG6:BO6" si="7">IF(BG7="",NA(),BG7)</f>
        <v>-</v>
      </c>
      <c r="BH6" s="21" t="str">
        <f t="shared" si="7"/>
        <v>-</v>
      </c>
      <c r="BI6" s="21" t="str">
        <f t="shared" si="7"/>
        <v>-</v>
      </c>
      <c r="BJ6" s="20">
        <f t="shared" si="7"/>
        <v>0</v>
      </c>
      <c r="BK6" s="21" t="str">
        <f t="shared" si="7"/>
        <v>-</v>
      </c>
      <c r="BL6" s="21" t="str">
        <f t="shared" si="7"/>
        <v>-</v>
      </c>
      <c r="BM6" s="21" t="str">
        <f t="shared" si="7"/>
        <v>-</v>
      </c>
      <c r="BN6" s="21" t="str">
        <f t="shared" si="7"/>
        <v>-</v>
      </c>
      <c r="BO6" s="21">
        <f t="shared" si="7"/>
        <v>791.46</v>
      </c>
      <c r="BP6" s="20" t="str">
        <f>IF(BP7="","",IF(BP7="-","【-】","【"&amp;SUBSTITUTE(TEXT(BP7,"#,##0.00"),"-","△")&amp;"】"))</f>
        <v>【798.10】</v>
      </c>
      <c r="BQ6" s="21" t="str">
        <f>IF(BQ7="",NA(),BQ7)</f>
        <v>-</v>
      </c>
      <c r="BR6" s="21" t="str">
        <f t="shared" ref="BR6:BZ6" si="8">IF(BR7="",NA(),BR7)</f>
        <v>-</v>
      </c>
      <c r="BS6" s="21" t="str">
        <f t="shared" si="8"/>
        <v>-</v>
      </c>
      <c r="BT6" s="21" t="str">
        <f t="shared" si="8"/>
        <v>-</v>
      </c>
      <c r="BU6" s="21">
        <f t="shared" si="8"/>
        <v>19.510000000000002</v>
      </c>
      <c r="BV6" s="21" t="str">
        <f t="shared" si="8"/>
        <v>-</v>
      </c>
      <c r="BW6" s="21" t="str">
        <f t="shared" si="8"/>
        <v>-</v>
      </c>
      <c r="BX6" s="21" t="str">
        <f t="shared" si="8"/>
        <v>-</v>
      </c>
      <c r="BY6" s="21" t="str">
        <f t="shared" si="8"/>
        <v>-</v>
      </c>
      <c r="BZ6" s="21">
        <f t="shared" si="8"/>
        <v>47.96</v>
      </c>
      <c r="CA6" s="20" t="str">
        <f>IF(CA7="","",IF(CA7="-","【-】","【"&amp;SUBSTITUTE(TEXT(CA7,"#,##0.00"),"-","△")&amp;"】"))</f>
        <v>【54.51】</v>
      </c>
      <c r="CB6" s="21" t="str">
        <f>IF(CB7="",NA(),CB7)</f>
        <v>-</v>
      </c>
      <c r="CC6" s="21" t="str">
        <f t="shared" ref="CC6:CK6" si="9">IF(CC7="",NA(),CC7)</f>
        <v>-</v>
      </c>
      <c r="CD6" s="21" t="str">
        <f t="shared" si="9"/>
        <v>-</v>
      </c>
      <c r="CE6" s="21" t="str">
        <f t="shared" si="9"/>
        <v>-</v>
      </c>
      <c r="CF6" s="21">
        <f t="shared" si="9"/>
        <v>147.41999999999999</v>
      </c>
      <c r="CG6" s="21" t="str">
        <f t="shared" si="9"/>
        <v>-</v>
      </c>
      <c r="CH6" s="21" t="str">
        <f t="shared" si="9"/>
        <v>-</v>
      </c>
      <c r="CI6" s="21" t="str">
        <f t="shared" si="9"/>
        <v>-</v>
      </c>
      <c r="CJ6" s="21" t="str">
        <f t="shared" si="9"/>
        <v>-</v>
      </c>
      <c r="CK6" s="21">
        <f t="shared" si="9"/>
        <v>325.85000000000002</v>
      </c>
      <c r="CL6" s="20" t="str">
        <f>IF(CL7="","",IF(CL7="-","【-】","【"&amp;SUBSTITUTE(TEXT(CL7,"#,##0.00"),"-","△")&amp;"】"))</f>
        <v>【286.33】</v>
      </c>
      <c r="CM6" s="21" t="str">
        <f>IF(CM7="",NA(),CM7)</f>
        <v>-</v>
      </c>
      <c r="CN6" s="21" t="str">
        <f t="shared" ref="CN6:CV6" si="10">IF(CN7="",NA(),CN7)</f>
        <v>-</v>
      </c>
      <c r="CO6" s="21" t="str">
        <f t="shared" si="10"/>
        <v>-</v>
      </c>
      <c r="CP6" s="21" t="str">
        <f t="shared" si="10"/>
        <v>-</v>
      </c>
      <c r="CQ6" s="21">
        <f t="shared" si="10"/>
        <v>59.04</v>
      </c>
      <c r="CR6" s="21" t="str">
        <f t="shared" si="10"/>
        <v>-</v>
      </c>
      <c r="CS6" s="21" t="str">
        <f t="shared" si="10"/>
        <v>-</v>
      </c>
      <c r="CT6" s="21" t="str">
        <f t="shared" si="10"/>
        <v>-</v>
      </c>
      <c r="CU6" s="21" t="str">
        <f t="shared" si="10"/>
        <v>-</v>
      </c>
      <c r="CV6" s="21">
        <f t="shared" si="10"/>
        <v>45.32</v>
      </c>
      <c r="CW6" s="20" t="str">
        <f>IF(CW7="","",IF(CW7="-","【-】","【"&amp;SUBSTITUTE(TEXT(CW7,"#,##0.00"),"-","△")&amp;"】"))</f>
        <v>【49.92】</v>
      </c>
      <c r="CX6" s="21" t="str">
        <f>IF(CX7="",NA(),CX7)</f>
        <v>-</v>
      </c>
      <c r="CY6" s="21" t="str">
        <f t="shared" ref="CY6:DG6" si="11">IF(CY7="",NA(),CY7)</f>
        <v>-</v>
      </c>
      <c r="CZ6" s="21" t="str">
        <f t="shared" si="11"/>
        <v>-</v>
      </c>
      <c r="DA6" s="21" t="str">
        <f t="shared" si="11"/>
        <v>-</v>
      </c>
      <c r="DB6" s="21">
        <f t="shared" si="11"/>
        <v>100</v>
      </c>
      <c r="DC6" s="21" t="str">
        <f t="shared" si="11"/>
        <v>-</v>
      </c>
      <c r="DD6" s="21" t="str">
        <f t="shared" si="11"/>
        <v>-</v>
      </c>
      <c r="DE6" s="21" t="str">
        <f t="shared" si="11"/>
        <v>-</v>
      </c>
      <c r="DF6" s="21" t="str">
        <f t="shared" si="11"/>
        <v>-</v>
      </c>
      <c r="DG6" s="21">
        <f t="shared" si="11"/>
        <v>83.54</v>
      </c>
      <c r="DH6" s="20" t="str">
        <f>IF(DH7="","",IF(DH7="-","【-】","【"&amp;SUBSTITUTE(TEXT(DH7,"#,##0.00"),"-","△")&amp;"】"))</f>
        <v>【87.80】</v>
      </c>
      <c r="DI6" s="21" t="str">
        <f>IF(DI7="",NA(),DI7)</f>
        <v>-</v>
      </c>
      <c r="DJ6" s="21" t="str">
        <f t="shared" ref="DJ6:DR6" si="12">IF(DJ7="",NA(),DJ7)</f>
        <v>-</v>
      </c>
      <c r="DK6" s="21" t="str">
        <f t="shared" si="12"/>
        <v>-</v>
      </c>
      <c r="DL6" s="21" t="str">
        <f t="shared" si="12"/>
        <v>-</v>
      </c>
      <c r="DM6" s="21">
        <f t="shared" si="12"/>
        <v>72.22</v>
      </c>
      <c r="DN6" s="21" t="str">
        <f t="shared" si="12"/>
        <v>-</v>
      </c>
      <c r="DO6" s="21" t="str">
        <f t="shared" si="12"/>
        <v>-</v>
      </c>
      <c r="DP6" s="21" t="str">
        <f t="shared" si="12"/>
        <v>-</v>
      </c>
      <c r="DQ6" s="21" t="str">
        <f t="shared" si="12"/>
        <v>-</v>
      </c>
      <c r="DR6" s="21">
        <f t="shared" si="12"/>
        <v>24.53</v>
      </c>
      <c r="DS6" s="20" t="str">
        <f>IF(DS7="","",IF(DS7="-","【-】","【"&amp;SUBSTITUTE(TEXT(DS7,"#,##0.00"),"-","△")&amp;"】"))</f>
        <v>【28.46】</v>
      </c>
      <c r="DT6" s="21" t="str">
        <f>IF(DT7="",NA(),DT7)</f>
        <v>-</v>
      </c>
      <c r="DU6" s="21" t="str">
        <f t="shared" ref="DU6:EC6" si="13">IF(DU7="",NA(),DU7)</f>
        <v>-</v>
      </c>
      <c r="DV6" s="21" t="str">
        <f t="shared" si="13"/>
        <v>-</v>
      </c>
      <c r="DW6" s="21" t="str">
        <f t="shared" si="13"/>
        <v>-</v>
      </c>
      <c r="DX6" s="20">
        <f t="shared" si="13"/>
        <v>0</v>
      </c>
      <c r="DY6" s="21" t="str">
        <f t="shared" si="13"/>
        <v>-</v>
      </c>
      <c r="DZ6" s="21" t="str">
        <f t="shared" si="13"/>
        <v>-</v>
      </c>
      <c r="EA6" s="21" t="str">
        <f t="shared" si="13"/>
        <v>-</v>
      </c>
      <c r="EB6" s="21" t="str">
        <f t="shared" si="13"/>
        <v>-</v>
      </c>
      <c r="EC6" s="20">
        <f t="shared" si="13"/>
        <v>0</v>
      </c>
      <c r="ED6" s="20" t="str">
        <f>IF(ED7="","",IF(ED7="-","【-】","【"&amp;SUBSTITUTE(TEXT(ED7,"#,##0.00"),"-","△")&amp;"】"))</f>
        <v>【0.03】</v>
      </c>
      <c r="EE6" s="21" t="str">
        <f>IF(EE7="",NA(),EE7)</f>
        <v>-</v>
      </c>
      <c r="EF6" s="21" t="str">
        <f t="shared" ref="EF6:EN6" si="14">IF(EF7="",NA(),EF7)</f>
        <v>-</v>
      </c>
      <c r="EG6" s="21" t="str">
        <f t="shared" si="14"/>
        <v>-</v>
      </c>
      <c r="EH6" s="21" t="str">
        <f t="shared" si="14"/>
        <v>-</v>
      </c>
      <c r="EI6" s="20">
        <f t="shared" si="14"/>
        <v>0</v>
      </c>
      <c r="EJ6" s="21" t="str">
        <f t="shared" si="14"/>
        <v>-</v>
      </c>
      <c r="EK6" s="21" t="str">
        <f t="shared" si="14"/>
        <v>-</v>
      </c>
      <c r="EL6" s="21" t="str">
        <f t="shared" si="14"/>
        <v>-</v>
      </c>
      <c r="EM6" s="21" t="str">
        <f t="shared" si="14"/>
        <v>-</v>
      </c>
      <c r="EN6" s="21">
        <f t="shared" si="14"/>
        <v>0.03</v>
      </c>
      <c r="EO6" s="20" t="str">
        <f>IF(EO7="","",IF(EO7="-","【-】","【"&amp;SUBSTITUTE(TEXT(EO7,"#,##0.00"),"-","△")&amp;"】"))</f>
        <v>【0.02】</v>
      </c>
    </row>
    <row r="7" spans="1:148" s="22" customFormat="1" x14ac:dyDescent="0.15">
      <c r="A7" s="14"/>
      <c r="B7" s="23">
        <v>2024</v>
      </c>
      <c r="C7" s="23">
        <v>194425</v>
      </c>
      <c r="D7" s="23">
        <v>46</v>
      </c>
      <c r="E7" s="23">
        <v>17</v>
      </c>
      <c r="F7" s="23">
        <v>5</v>
      </c>
      <c r="G7" s="23">
        <v>0</v>
      </c>
      <c r="H7" s="23" t="s">
        <v>95</v>
      </c>
      <c r="I7" s="23" t="s">
        <v>96</v>
      </c>
      <c r="J7" s="23" t="s">
        <v>97</v>
      </c>
      <c r="K7" s="23" t="s">
        <v>98</v>
      </c>
      <c r="L7" s="23" t="s">
        <v>99</v>
      </c>
      <c r="M7" s="23" t="s">
        <v>100</v>
      </c>
      <c r="N7" s="24" t="s">
        <v>101</v>
      </c>
      <c r="O7" s="24">
        <v>93.51</v>
      </c>
      <c r="P7" s="24">
        <v>7.07</v>
      </c>
      <c r="Q7" s="24">
        <v>100</v>
      </c>
      <c r="R7" s="24">
        <v>2520</v>
      </c>
      <c r="S7" s="24">
        <v>616</v>
      </c>
      <c r="T7" s="24">
        <v>52.78</v>
      </c>
      <c r="U7" s="24">
        <v>11.67</v>
      </c>
      <c r="V7" s="24">
        <v>44</v>
      </c>
      <c r="W7" s="24">
        <v>0.06</v>
      </c>
      <c r="X7" s="24">
        <v>733.33</v>
      </c>
      <c r="Y7" s="24" t="s">
        <v>101</v>
      </c>
      <c r="Z7" s="24" t="s">
        <v>101</v>
      </c>
      <c r="AA7" s="24" t="s">
        <v>101</v>
      </c>
      <c r="AB7" s="24" t="s">
        <v>101</v>
      </c>
      <c r="AC7" s="24">
        <v>239.22</v>
      </c>
      <c r="AD7" s="24" t="s">
        <v>101</v>
      </c>
      <c r="AE7" s="24" t="s">
        <v>101</v>
      </c>
      <c r="AF7" s="24" t="s">
        <v>101</v>
      </c>
      <c r="AG7" s="24" t="s">
        <v>101</v>
      </c>
      <c r="AH7" s="24">
        <v>106.62</v>
      </c>
      <c r="AI7" s="24">
        <v>104.3</v>
      </c>
      <c r="AJ7" s="24" t="s">
        <v>101</v>
      </c>
      <c r="AK7" s="24" t="s">
        <v>101</v>
      </c>
      <c r="AL7" s="24" t="s">
        <v>101</v>
      </c>
      <c r="AM7" s="24" t="s">
        <v>101</v>
      </c>
      <c r="AN7" s="24">
        <v>0</v>
      </c>
      <c r="AO7" s="24" t="s">
        <v>101</v>
      </c>
      <c r="AP7" s="24" t="s">
        <v>101</v>
      </c>
      <c r="AQ7" s="24" t="s">
        <v>101</v>
      </c>
      <c r="AR7" s="24" t="s">
        <v>101</v>
      </c>
      <c r="AS7" s="24">
        <v>107.99</v>
      </c>
      <c r="AT7" s="24">
        <v>102.74</v>
      </c>
      <c r="AU7" s="24" t="s">
        <v>101</v>
      </c>
      <c r="AV7" s="24" t="s">
        <v>101</v>
      </c>
      <c r="AW7" s="24" t="s">
        <v>101</v>
      </c>
      <c r="AX7" s="24" t="s">
        <v>101</v>
      </c>
      <c r="AY7" s="24">
        <v>179.48</v>
      </c>
      <c r="AZ7" s="24" t="s">
        <v>101</v>
      </c>
      <c r="BA7" s="24" t="s">
        <v>101</v>
      </c>
      <c r="BB7" s="24" t="s">
        <v>101</v>
      </c>
      <c r="BC7" s="24" t="s">
        <v>101</v>
      </c>
      <c r="BD7" s="24">
        <v>58.25</v>
      </c>
      <c r="BE7" s="24">
        <v>47.19</v>
      </c>
      <c r="BF7" s="24" t="s">
        <v>101</v>
      </c>
      <c r="BG7" s="24" t="s">
        <v>101</v>
      </c>
      <c r="BH7" s="24" t="s">
        <v>101</v>
      </c>
      <c r="BI7" s="24" t="s">
        <v>101</v>
      </c>
      <c r="BJ7" s="24">
        <v>0</v>
      </c>
      <c r="BK7" s="24" t="s">
        <v>101</v>
      </c>
      <c r="BL7" s="24" t="s">
        <v>101</v>
      </c>
      <c r="BM7" s="24" t="s">
        <v>101</v>
      </c>
      <c r="BN7" s="24" t="s">
        <v>101</v>
      </c>
      <c r="BO7" s="24">
        <v>791.46</v>
      </c>
      <c r="BP7" s="24">
        <v>798.1</v>
      </c>
      <c r="BQ7" s="24" t="s">
        <v>101</v>
      </c>
      <c r="BR7" s="24" t="s">
        <v>101</v>
      </c>
      <c r="BS7" s="24" t="s">
        <v>101</v>
      </c>
      <c r="BT7" s="24" t="s">
        <v>101</v>
      </c>
      <c r="BU7" s="24">
        <v>19.510000000000002</v>
      </c>
      <c r="BV7" s="24" t="s">
        <v>101</v>
      </c>
      <c r="BW7" s="24" t="s">
        <v>101</v>
      </c>
      <c r="BX7" s="24" t="s">
        <v>101</v>
      </c>
      <c r="BY7" s="24" t="s">
        <v>101</v>
      </c>
      <c r="BZ7" s="24">
        <v>47.96</v>
      </c>
      <c r="CA7" s="24">
        <v>54.51</v>
      </c>
      <c r="CB7" s="24" t="s">
        <v>101</v>
      </c>
      <c r="CC7" s="24" t="s">
        <v>101</v>
      </c>
      <c r="CD7" s="24" t="s">
        <v>101</v>
      </c>
      <c r="CE7" s="24" t="s">
        <v>101</v>
      </c>
      <c r="CF7" s="24">
        <v>147.41999999999999</v>
      </c>
      <c r="CG7" s="24" t="s">
        <v>101</v>
      </c>
      <c r="CH7" s="24" t="s">
        <v>101</v>
      </c>
      <c r="CI7" s="24" t="s">
        <v>101</v>
      </c>
      <c r="CJ7" s="24" t="s">
        <v>101</v>
      </c>
      <c r="CK7" s="24">
        <v>325.85000000000002</v>
      </c>
      <c r="CL7" s="24">
        <v>286.33</v>
      </c>
      <c r="CM7" s="24" t="s">
        <v>101</v>
      </c>
      <c r="CN7" s="24" t="s">
        <v>101</v>
      </c>
      <c r="CO7" s="24" t="s">
        <v>101</v>
      </c>
      <c r="CP7" s="24" t="s">
        <v>101</v>
      </c>
      <c r="CQ7" s="24">
        <v>59.04</v>
      </c>
      <c r="CR7" s="24" t="s">
        <v>101</v>
      </c>
      <c r="CS7" s="24" t="s">
        <v>101</v>
      </c>
      <c r="CT7" s="24" t="s">
        <v>101</v>
      </c>
      <c r="CU7" s="24" t="s">
        <v>101</v>
      </c>
      <c r="CV7" s="24">
        <v>45.32</v>
      </c>
      <c r="CW7" s="24">
        <v>49.92</v>
      </c>
      <c r="CX7" s="24" t="s">
        <v>101</v>
      </c>
      <c r="CY7" s="24" t="s">
        <v>101</v>
      </c>
      <c r="CZ7" s="24" t="s">
        <v>101</v>
      </c>
      <c r="DA7" s="24" t="s">
        <v>101</v>
      </c>
      <c r="DB7" s="24">
        <v>100</v>
      </c>
      <c r="DC7" s="24" t="s">
        <v>101</v>
      </c>
      <c r="DD7" s="24" t="s">
        <v>101</v>
      </c>
      <c r="DE7" s="24" t="s">
        <v>101</v>
      </c>
      <c r="DF7" s="24" t="s">
        <v>101</v>
      </c>
      <c r="DG7" s="24">
        <v>83.54</v>
      </c>
      <c r="DH7" s="24">
        <v>87.8</v>
      </c>
      <c r="DI7" s="24" t="s">
        <v>101</v>
      </c>
      <c r="DJ7" s="24" t="s">
        <v>101</v>
      </c>
      <c r="DK7" s="24" t="s">
        <v>101</v>
      </c>
      <c r="DL7" s="24" t="s">
        <v>101</v>
      </c>
      <c r="DM7" s="24">
        <v>72.22</v>
      </c>
      <c r="DN7" s="24" t="s">
        <v>101</v>
      </c>
      <c r="DO7" s="24" t="s">
        <v>101</v>
      </c>
      <c r="DP7" s="24" t="s">
        <v>101</v>
      </c>
      <c r="DQ7" s="24" t="s">
        <v>101</v>
      </c>
      <c r="DR7" s="24">
        <v>24.53</v>
      </c>
      <c r="DS7" s="24">
        <v>28.46</v>
      </c>
      <c r="DT7" s="24" t="s">
        <v>101</v>
      </c>
      <c r="DU7" s="24" t="s">
        <v>101</v>
      </c>
      <c r="DV7" s="24" t="s">
        <v>101</v>
      </c>
      <c r="DW7" s="24" t="s">
        <v>101</v>
      </c>
      <c r="DX7" s="24">
        <v>0</v>
      </c>
      <c r="DY7" s="24" t="s">
        <v>101</v>
      </c>
      <c r="DZ7" s="24" t="s">
        <v>101</v>
      </c>
      <c r="EA7" s="24" t="s">
        <v>101</v>
      </c>
      <c r="EB7" s="24" t="s">
        <v>101</v>
      </c>
      <c r="EC7" s="24">
        <v>0</v>
      </c>
      <c r="ED7" s="24">
        <v>0.03</v>
      </c>
      <c r="EE7" s="24" t="s">
        <v>101</v>
      </c>
      <c r="EF7" s="24" t="s">
        <v>101</v>
      </c>
      <c r="EG7" s="24" t="s">
        <v>101</v>
      </c>
      <c r="EH7" s="24" t="s">
        <v>101</v>
      </c>
      <c r="EI7" s="24">
        <v>0</v>
      </c>
      <c r="EJ7" s="24" t="s">
        <v>101</v>
      </c>
      <c r="EK7" s="24" t="s">
        <v>101</v>
      </c>
      <c r="EL7" s="24" t="s">
        <v>101</v>
      </c>
      <c r="EM7" s="24" t="s">
        <v>101</v>
      </c>
      <c r="EN7" s="24">
        <v>0.03</v>
      </c>
      <c r="EO7" s="24">
        <v>0.02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102</v>
      </c>
      <c r="C9" s="26" t="s">
        <v>103</v>
      </c>
      <c r="D9" s="26" t="s">
        <v>104</v>
      </c>
      <c r="E9" s="26" t="s">
        <v>105</v>
      </c>
      <c r="F9" s="26" t="s">
        <v>106</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107</v>
      </c>
    </row>
    <row r="12" spans="1:148" x14ac:dyDescent="0.15">
      <c r="B12">
        <v>1</v>
      </c>
      <c r="C12">
        <v>1</v>
      </c>
      <c r="D12">
        <v>2</v>
      </c>
      <c r="E12">
        <v>3</v>
      </c>
      <c r="F12">
        <v>4</v>
      </c>
      <c r="G12" t="s">
        <v>108</v>
      </c>
    </row>
    <row r="13" spans="1:148" x14ac:dyDescent="0.15">
      <c r="B13" t="s">
        <v>109</v>
      </c>
      <c r="C13" t="s">
        <v>110</v>
      </c>
      <c r="D13" t="s">
        <v>111</v>
      </c>
      <c r="E13" t="s">
        <v>110</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高橋真之</cp:lastModifiedBy>
  <dcterms:created xsi:type="dcterms:W3CDTF">2025-12-23T06:19:45Z</dcterms:created>
  <dcterms:modified xsi:type="dcterms:W3CDTF">2026-02-06T13:04:18Z</dcterms:modified>
  <cp:category/>
</cp:coreProperties>
</file>