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y-takahashi\Desktop\26小菅村下水道【経営比較分析表】2024_194425_46_1718\【経営比較分析表】2024_194425_46_1718\"/>
    </mc:Choice>
  </mc:AlternateContent>
  <xr:revisionPtr revIDLastSave="0" documentId="13_ncr:1_{AB8DE002-F1A8-43BE-B661-0071972140F7}" xr6:coauthVersionLast="47" xr6:coauthVersionMax="47" xr10:uidLastSave="{00000000-0000-0000-0000-000000000000}"/>
  <workbookProtection workbookAlgorithmName="SHA-512" workbookHashValue="QGbB6UtJXWzOGeCa70Pmi9FMEwXdO8uF3a6viDqCbjuFiwvBlFKxyo0eldu5OcVMrueM4vg/iinINQEAnGXA6Q==" workbookSaltValue="bBZ/8LelmUA50iFHPNrpX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E85" i="4"/>
  <c r="BB10" i="4"/>
  <c r="AT10" i="4"/>
  <c r="P10" i="4"/>
  <c r="AT8" i="4"/>
  <c r="W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<sst xmlns="http://schemas.openxmlformats.org/spreadsheetml/2006/main" count="319" uniqueCount="117">
  <si>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</si>
  <si>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</si>
  <si>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</si>
  <si>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</si>
  <si>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</si>
  <si>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</si>
  <si>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</si>
  <si>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</si>
  <si>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</si>
  <si>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</si>
  <si>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</si>
  <si>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</si>
  <si>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</si>
  <si>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</si>
  <si>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</si>
  <si>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</si>
  <si>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</si>
  <si>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</si>
  <si>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</si>
  <si>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</si>
  <si>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</si>
  <si>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</si>
  <si>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</si>
  <si>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</si>
  <si>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</si>
  <si>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</si>
  <si>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</si>
  <si>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</si>
  <si>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</si>
  <si>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</si>
  <si>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</si>
  <si>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</si>
  <si>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</si>
  <si>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</si>
  <si>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</si>
  <si>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</si>
  <si>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</si>
  <si>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</si>
  <si>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</si>
  <si>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</si>
  <si>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</si>
  <si>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</si>
  <si>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</si>
  <si>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</si>
  <si>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</si>
  <si>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</si>
  <si>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</si>
  <si>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</si>
  <si>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</si>
  <si>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</si>
  <si>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</si>
  <si>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</si>
  <si>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</si>
  <si>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</si>
  <si>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</si>
  <si>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</si>
  <si>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</si>
  <si>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</si>
  <si>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</si>
  <si>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</si>
  <si>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</si>
  <si>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</si>
  <si>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</si>
  <si>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</si>
  <si>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</si>
  <si>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</si>
  <si>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</si>
  <si>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</si>
  <si>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</si>
  <si>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</si>
  <si>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</si>
  <si>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</si>
  <si>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</si>
  <si>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</si>
  <si>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</si>
  <si>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</si>
  <si>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</si>
  <si>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</si>
  <si>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</si>
  <si>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</si>
  <si>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</si>
  <si>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</si>
  <si>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</si>
  <si>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</si>
  <si>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</si>
  <si>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</si>
  <si>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</si>
  <si>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</si>
  <si>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</si>
  <si>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</si>
  <si>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</si>
  <si>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</si>
  <si>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</si>
  <si>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</si>
  <si>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</si>
  <si>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</si>
  <si>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小菅村</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</si>
  <si>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</si>
  <si>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</si>
  <si>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</si>
  <si>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</si>
  <si>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</si>
  <si>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</si>
  <si>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</si>
  <si>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</si>
  <si>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</si>
  <si>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</si>
  <si>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</si>
  <si>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</si>
  <si>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</si>
  <si>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</si>
  <si>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</si>
  <si>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</si>
  <si>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</si>
  <si>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本村は多摩川の源流域にあり、東京都民の水がめとなっていることから維持管理に対する補助を受けており、経営状況に大きな問題は見られない。</t>
    <rPh sb="0" eb="2">
      <t>ホンソン</t>
    </rPh>
    <rPh sb="3" eb="6">
      <t>タマガワ</t>
    </rPh>
    <rPh sb="7" eb="9">
      <t>ゲンリュウ</t>
    </rPh>
    <rPh sb="9" eb="10">
      <t>イキ</t>
    </rPh>
    <rPh sb="14" eb="16">
      <t>トウキョウ</t>
    </rPh>
    <rPh sb="16" eb="18">
      <t>トミン</t>
    </rPh>
    <rPh sb="19" eb="20">
      <t>ミズ</t>
    </rPh>
    <rPh sb="32" eb="34">
      <t>イジ</t>
    </rPh>
    <rPh sb="34" eb="36">
      <t>カンリ</t>
    </rPh>
    <rPh sb="37" eb="38">
      <t>タイ</t>
    </rPh>
    <rPh sb="40" eb="42">
      <t>ホジョ</t>
    </rPh>
    <rPh sb="43" eb="44">
      <t>ウ</t>
    </rPh>
    <rPh sb="49" eb="51">
      <t>ケイエイ</t>
    </rPh>
    <rPh sb="51" eb="53">
      <t>ジョウキョウ</t>
    </rPh>
    <rPh sb="54" eb="55">
      <t>オオ</t>
    </rPh>
    <rPh sb="57" eb="59">
      <t>モンダイ</t>
    </rPh>
    <rPh sb="60" eb="61">
      <t>ミ</t>
    </rPh>
    <phoneticPr fontId="4"/>
  </si>
  <si>
    <t>平成16年から平成20年にかけて機能高度化（施設更新・耐震）を実施した。管理についても、1年ごとに調査修繕を計画的に実施しており健全な状態である。</t>
    <rPh sb="0" eb="2">
      <t>ヘイセイ</t>
    </rPh>
    <rPh sb="4" eb="5">
      <t>ネン</t>
    </rPh>
    <rPh sb="7" eb="9">
      <t>ヘイセイ</t>
    </rPh>
    <rPh sb="11" eb="12">
      <t>ネン</t>
    </rPh>
    <rPh sb="16" eb="18">
      <t>キノウ</t>
    </rPh>
    <rPh sb="18" eb="21">
      <t>コウドカ</t>
    </rPh>
    <rPh sb="22" eb="24">
      <t>シセツ</t>
    </rPh>
    <rPh sb="24" eb="26">
      <t>コウシン</t>
    </rPh>
    <rPh sb="27" eb="29">
      <t>タイシン</t>
    </rPh>
    <rPh sb="31" eb="33">
      <t>ジッシ</t>
    </rPh>
    <rPh sb="36" eb="38">
      <t>カンリ</t>
    </rPh>
    <rPh sb="45" eb="46">
      <t>ネン</t>
    </rPh>
    <rPh sb="49" eb="51">
      <t>チョウサ</t>
    </rPh>
    <rPh sb="51" eb="53">
      <t>シュウゼン</t>
    </rPh>
    <rPh sb="54" eb="57">
      <t>ケイカクテキ</t>
    </rPh>
    <rPh sb="58" eb="60">
      <t>ジッシ</t>
    </rPh>
    <rPh sb="64" eb="66">
      <t>ケンゼン</t>
    </rPh>
    <rPh sb="67" eb="69">
      <t>ジョウタイ</t>
    </rPh>
    <phoneticPr fontId="4"/>
  </si>
  <si>
    <t>当事業については、認可区域の下水道普及率が100％を達成しており、施設の老朽化への対応も完了している。企業償還金も徐々に減少していることから経営状態に問題は見受けられない。
今後も令和2年度に作成した経営戦略を元に、計画的な施設更新や料金改正の検討を行っていくこととしている。</t>
    <rPh sb="0" eb="1">
      <t>トウ</t>
    </rPh>
    <rPh sb="1" eb="3">
      <t>ジギョウ</t>
    </rPh>
    <rPh sb="9" eb="11">
      <t>ニンカ</t>
    </rPh>
    <rPh sb="11" eb="13">
      <t>クイキ</t>
    </rPh>
    <rPh sb="14" eb="17">
      <t>ゲスイドウ</t>
    </rPh>
    <rPh sb="17" eb="19">
      <t>フキュウ</t>
    </rPh>
    <rPh sb="19" eb="20">
      <t>リツ</t>
    </rPh>
    <rPh sb="26" eb="28">
      <t>タッセイ</t>
    </rPh>
    <rPh sb="33" eb="35">
      <t>シセツ</t>
    </rPh>
    <rPh sb="36" eb="39">
      <t>ロウキュウカ</t>
    </rPh>
    <rPh sb="41" eb="43">
      <t>タイオウ</t>
    </rPh>
    <rPh sb="44" eb="46">
      <t>カンリョウ</t>
    </rPh>
    <rPh sb="51" eb="53">
      <t>キギョウ</t>
    </rPh>
    <rPh sb="53" eb="56">
      <t>ショウカンキン</t>
    </rPh>
    <rPh sb="57" eb="59">
      <t>ジョジョ</t>
    </rPh>
    <rPh sb="60" eb="62">
      <t>ゲンショウ</t>
    </rPh>
    <rPh sb="70" eb="72">
      <t>ケイエイ</t>
    </rPh>
    <rPh sb="72" eb="74">
      <t>ジョウタイ</t>
    </rPh>
    <rPh sb="75" eb="77">
      <t>モンダイ</t>
    </rPh>
    <rPh sb="78" eb="80">
      <t>ミウ</t>
    </rPh>
    <rPh sb="87" eb="89">
      <t>コンゴ</t>
    </rPh>
    <rPh sb="90" eb="92">
      <t>レイワ</t>
    </rPh>
    <rPh sb="93" eb="94">
      <t>ネン</t>
    </rPh>
    <rPh sb="94" eb="95">
      <t>ド</t>
    </rPh>
    <rPh sb="96" eb="98">
      <t>サクセイ</t>
    </rPh>
    <rPh sb="100" eb="102">
      <t>ケイエイ</t>
    </rPh>
    <rPh sb="102" eb="104">
      <t>センリャク</t>
    </rPh>
    <rPh sb="105" eb="106">
      <t>モト</t>
    </rPh>
    <rPh sb="108" eb="111">
      <t>ケイカクテキ</t>
    </rPh>
    <rPh sb="112" eb="114">
      <t>シセツ</t>
    </rPh>
    <rPh sb="114" eb="116">
      <t>コウシン</t>
    </rPh>
    <rPh sb="117" eb="119">
      <t>リョウキン</t>
    </rPh>
    <rPh sb="119" eb="121">
      <t>カイセイ</t>
    </rPh>
    <rPh sb="122" eb="124">
      <t>ケントウ</t>
    </rPh>
    <rPh sb="125" eb="12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</si>
</sst>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030-44C6-AC97-957CF1BC80A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0.27</c:v>
                </c:pt>
              </c:numCache>
            </c:numRef>
          </c:val>
          <c:smooth val="0"/>
          <c:extLst>
            <c:ext xmlns:c16="http://schemas.microsoft.com/office/drawing/2014/chart" uri="{C3380CC4-5D6E-409C-BE32-E72D297353CC}">
              <c16:uniqueId val="{00000001-9030-44C6-AC97-957CF1BC80A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35.729999999999997</c:v>
                </c:pt>
              </c:numCache>
            </c:numRef>
          </c:val>
          <c:extLst>
            <c:ext xmlns:c16="http://schemas.microsoft.com/office/drawing/2014/chart" uri="{C3380CC4-5D6E-409C-BE32-E72D297353CC}">
              <c16:uniqueId val="{00000000-D218-483B-B77F-8506824A9B5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44.79</c:v>
                </c:pt>
              </c:numCache>
            </c:numRef>
          </c:val>
          <c:smooth val="0"/>
          <c:extLst>
            <c:ext xmlns:c16="http://schemas.microsoft.com/office/drawing/2014/chart" uri="{C3380CC4-5D6E-409C-BE32-E72D297353CC}">
              <c16:uniqueId val="{00000001-D218-483B-B77F-8506824A9B5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18E8-47C7-A1EE-8F061D27795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88.68</c:v>
                </c:pt>
              </c:numCache>
            </c:numRef>
          </c:val>
          <c:smooth val="0"/>
          <c:extLst>
            <c:ext xmlns:c16="http://schemas.microsoft.com/office/drawing/2014/chart" uri="{C3380CC4-5D6E-409C-BE32-E72D297353CC}">
              <c16:uniqueId val="{00000001-18E8-47C7-A1EE-8F061D27795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105.5</c:v>
                </c:pt>
              </c:numCache>
            </c:numRef>
          </c:val>
          <c:extLst>
            <c:ext xmlns:c16="http://schemas.microsoft.com/office/drawing/2014/chart" uri="{C3380CC4-5D6E-409C-BE32-E72D297353CC}">
              <c16:uniqueId val="{00000000-E664-42B1-A759-EFB414F795D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103.79</c:v>
                </c:pt>
              </c:numCache>
            </c:numRef>
          </c:val>
          <c:smooth val="0"/>
          <c:extLst>
            <c:ext xmlns:c16="http://schemas.microsoft.com/office/drawing/2014/chart" uri="{C3380CC4-5D6E-409C-BE32-E72D297353CC}">
              <c16:uniqueId val="{00000001-E664-42B1-A759-EFB414F795D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73.239999999999995</c:v>
                </c:pt>
              </c:numCache>
            </c:numRef>
          </c:val>
          <c:extLst>
            <c:ext xmlns:c16="http://schemas.microsoft.com/office/drawing/2014/chart" uri="{C3380CC4-5D6E-409C-BE32-E72D297353CC}">
              <c16:uniqueId val="{00000000-A801-443D-BAE5-44740469F43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34.590000000000003</c:v>
                </c:pt>
              </c:numCache>
            </c:numRef>
          </c:val>
          <c:smooth val="0"/>
          <c:extLst>
            <c:ext xmlns:c16="http://schemas.microsoft.com/office/drawing/2014/chart" uri="{C3380CC4-5D6E-409C-BE32-E72D297353CC}">
              <c16:uniqueId val="{00000001-A801-443D-BAE5-44740469F43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9D1-479E-8C9E-6BB29A1108A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c:v>
                </c:pt>
              </c:numCache>
            </c:numRef>
          </c:val>
          <c:smooth val="0"/>
          <c:extLst>
            <c:ext xmlns:c16="http://schemas.microsoft.com/office/drawing/2014/chart" uri="{C3380CC4-5D6E-409C-BE32-E72D297353CC}">
              <c16:uniqueId val="{00000001-D9D1-479E-8C9E-6BB29A1108A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B7B-4CAC-AED4-4E84D70E5D1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53.87</c:v>
                </c:pt>
              </c:numCache>
            </c:numRef>
          </c:val>
          <c:smooth val="0"/>
          <c:extLst>
            <c:ext xmlns:c16="http://schemas.microsoft.com/office/drawing/2014/chart" uri="{C3380CC4-5D6E-409C-BE32-E72D297353CC}">
              <c16:uniqueId val="{00000001-0B7B-4CAC-AED4-4E84D70E5D1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147.41</c:v>
                </c:pt>
              </c:numCache>
            </c:numRef>
          </c:val>
          <c:extLst>
            <c:ext xmlns:c16="http://schemas.microsoft.com/office/drawing/2014/chart" uri="{C3380CC4-5D6E-409C-BE32-E72D297353CC}">
              <c16:uniqueId val="{00000000-F13F-470A-879B-A940BC47C16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46.37</c:v>
                </c:pt>
              </c:numCache>
            </c:numRef>
          </c:val>
          <c:smooth val="0"/>
          <c:extLst>
            <c:ext xmlns:c16="http://schemas.microsoft.com/office/drawing/2014/chart" uri="{C3380CC4-5D6E-409C-BE32-E72D297353CC}">
              <c16:uniqueId val="{00000001-F13F-470A-879B-A940BC47C16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989.17</c:v>
                </c:pt>
              </c:numCache>
            </c:numRef>
          </c:val>
          <c:extLst>
            <c:ext xmlns:c16="http://schemas.microsoft.com/office/drawing/2014/chart" uri="{C3380CC4-5D6E-409C-BE32-E72D297353CC}">
              <c16:uniqueId val="{00000000-97BC-43C2-940B-22CB71240FD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1062.58</c:v>
                </c:pt>
              </c:numCache>
            </c:numRef>
          </c:val>
          <c:smooth val="0"/>
          <c:extLst>
            <c:ext xmlns:c16="http://schemas.microsoft.com/office/drawing/2014/chart" uri="{C3380CC4-5D6E-409C-BE32-E72D297353CC}">
              <c16:uniqueId val="{00000001-97BC-43C2-940B-22CB71240FD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10.37</c:v>
                </c:pt>
              </c:numCache>
            </c:numRef>
          </c:val>
          <c:extLst>
            <c:ext xmlns:c16="http://schemas.microsoft.com/office/drawing/2014/chart" uri="{C3380CC4-5D6E-409C-BE32-E72D297353CC}">
              <c16:uniqueId val="{00000000-1DBF-4AC8-8BC0-8DA367AF913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80.36</c:v>
                </c:pt>
              </c:numCache>
            </c:numRef>
          </c:val>
          <c:smooth val="0"/>
          <c:extLst>
            <c:ext xmlns:c16="http://schemas.microsoft.com/office/drawing/2014/chart" uri="{C3380CC4-5D6E-409C-BE32-E72D297353CC}">
              <c16:uniqueId val="{00000001-1DBF-4AC8-8BC0-8DA367AF913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435.68</c:v>
                </c:pt>
              </c:numCache>
            </c:numRef>
          </c:val>
          <c:extLst>
            <c:ext xmlns:c16="http://schemas.microsoft.com/office/drawing/2014/chart" uri="{C3380CC4-5D6E-409C-BE32-E72D297353CC}">
              <c16:uniqueId val="{00000000-2F8A-4904-8D4E-E35A7C90EB6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201.33</c:v>
                </c:pt>
              </c:numCache>
            </c:numRef>
          </c:val>
          <c:smooth val="0"/>
          <c:extLst>
            <c:ext xmlns:c16="http://schemas.microsoft.com/office/drawing/2014/chart" uri="{C3380CC4-5D6E-409C-BE32-E72D297353CC}">
              <c16:uniqueId val="{00000001-2F8A-4904-8D4E-E35A7C90EB6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K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山梨県　小菅村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D1</v>
      </c>
      <c r="X8" s="65"/>
      <c r="Y8" s="65"/>
      <c r="Z8" s="65"/>
      <c r="AA8" s="65"/>
      <c r="AB8" s="65"/>
      <c r="AC8" s="65"/>
      <c r="AD8" s="66" t="str">
        <f>データ!$M$6</f>
        <v>非設置</v>
      </c>
      <c r="AE8" s="66"/>
      <c r="AF8" s="66"/>
      <c r="AG8" s="66"/>
      <c r="AH8" s="66"/>
      <c r="AI8" s="66"/>
      <c r="AJ8" s="66"/>
      <c r="AK8" s="3"/>
      <c r="AL8" s="54">
        <f>データ!S6</f>
        <v>616</v>
      </c>
      <c r="AM8" s="54"/>
      <c r="AN8" s="54"/>
      <c r="AO8" s="54"/>
      <c r="AP8" s="54"/>
      <c r="AQ8" s="54"/>
      <c r="AR8" s="54"/>
      <c r="AS8" s="54"/>
      <c r="AT8" s="53">
        <f>データ!T6</f>
        <v>52.78</v>
      </c>
      <c r="AU8" s="53"/>
      <c r="AV8" s="53"/>
      <c r="AW8" s="53"/>
      <c r="AX8" s="53"/>
      <c r="AY8" s="53"/>
      <c r="AZ8" s="53"/>
      <c r="BA8" s="53"/>
      <c r="BB8" s="53">
        <f>データ!U6</f>
        <v>11.67</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80.69</v>
      </c>
      <c r="J10" s="53"/>
      <c r="K10" s="53"/>
      <c r="L10" s="53"/>
      <c r="M10" s="53"/>
      <c r="N10" s="53"/>
      <c r="O10" s="53"/>
      <c r="P10" s="53">
        <f>データ!P6</f>
        <v>92.93</v>
      </c>
      <c r="Q10" s="53"/>
      <c r="R10" s="53"/>
      <c r="S10" s="53"/>
      <c r="T10" s="53"/>
      <c r="U10" s="53"/>
      <c r="V10" s="53"/>
      <c r="W10" s="53">
        <f>データ!Q6</f>
        <v>100</v>
      </c>
      <c r="X10" s="53"/>
      <c r="Y10" s="53"/>
      <c r="Z10" s="53"/>
      <c r="AA10" s="53"/>
      <c r="AB10" s="53"/>
      <c r="AC10" s="53"/>
      <c r="AD10" s="54">
        <f>データ!R6</f>
        <v>2520</v>
      </c>
      <c r="AE10" s="54"/>
      <c r="AF10" s="54"/>
      <c r="AG10" s="54"/>
      <c r="AH10" s="54"/>
      <c r="AI10" s="54"/>
      <c r="AJ10" s="54"/>
      <c r="AK10" s="2"/>
      <c r="AL10" s="54">
        <f>データ!V6</f>
        <v>578</v>
      </c>
      <c r="AM10" s="54"/>
      <c r="AN10" s="54"/>
      <c r="AO10" s="54"/>
      <c r="AP10" s="54"/>
      <c r="AQ10" s="54"/>
      <c r="AR10" s="54"/>
      <c r="AS10" s="54"/>
      <c r="AT10" s="53">
        <f>データ!W6</f>
        <v>0.45</v>
      </c>
      <c r="AU10" s="53"/>
      <c r="AV10" s="53"/>
      <c r="AW10" s="53"/>
      <c r="AX10" s="53"/>
      <c r="AY10" s="53"/>
      <c r="AZ10" s="53"/>
      <c r="BA10" s="53"/>
      <c r="BB10" s="53">
        <f>データ!X6</f>
        <v>1284.44</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mFxSf5G6axo+W4nDLGQycq/IOYLY5SnsRXGq+7fY1eMMJJzcSLlpcaVBTIvUFa1/6If5CAqzXFVgRBZkhiv4YA==" saltValue="c6lUqfFTU1lvdO9kQMPKE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194425</v>
      </c>
      <c r="D6" s="19">
        <f t="shared" si="3"/>
        <v>46</v>
      </c>
      <c r="E6" s="19">
        <f t="shared" si="3"/>
        <v>17</v>
      </c>
      <c r="F6" s="19">
        <f t="shared" si="3"/>
        <v>4</v>
      </c>
      <c r="G6" s="19">
        <f t="shared" si="3"/>
        <v>0</v>
      </c>
      <c r="H6" s="19" t="str">
        <f t="shared" si="3"/>
        <v>山梨県　小菅村</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80.69</v>
      </c>
      <c r="P6" s="20">
        <f t="shared" si="3"/>
        <v>92.93</v>
      </c>
      <c r="Q6" s="20">
        <f t="shared" si="3"/>
        <v>100</v>
      </c>
      <c r="R6" s="20">
        <f t="shared" si="3"/>
        <v>2520</v>
      </c>
      <c r="S6" s="20">
        <f t="shared" si="3"/>
        <v>616</v>
      </c>
      <c r="T6" s="20">
        <f t="shared" si="3"/>
        <v>52.78</v>
      </c>
      <c r="U6" s="20">
        <f t="shared" si="3"/>
        <v>11.67</v>
      </c>
      <c r="V6" s="20">
        <f t="shared" si="3"/>
        <v>578</v>
      </c>
      <c r="W6" s="20">
        <f t="shared" si="3"/>
        <v>0.45</v>
      </c>
      <c r="X6" s="20">
        <f t="shared" si="3"/>
        <v>1284.44</v>
      </c>
      <c r="Y6" s="21" t="str">
        <f>IF(Y7="",NA(),Y7)</f>
        <v>-</v>
      </c>
      <c r="Z6" s="21" t="str">
        <f t="shared" ref="Z6:AH6" si="4">IF(Z7="",NA(),Z7)</f>
        <v>-</v>
      </c>
      <c r="AA6" s="21" t="str">
        <f t="shared" si="4"/>
        <v>-</v>
      </c>
      <c r="AB6" s="21" t="str">
        <f t="shared" si="4"/>
        <v>-</v>
      </c>
      <c r="AC6" s="21">
        <f t="shared" si="4"/>
        <v>105.5</v>
      </c>
      <c r="AD6" s="21" t="str">
        <f t="shared" si="4"/>
        <v>-</v>
      </c>
      <c r="AE6" s="21" t="str">
        <f t="shared" si="4"/>
        <v>-</v>
      </c>
      <c r="AF6" s="21" t="str">
        <f t="shared" si="4"/>
        <v>-</v>
      </c>
      <c r="AG6" s="21" t="str">
        <f t="shared" si="4"/>
        <v>-</v>
      </c>
      <c r="AH6" s="21">
        <f t="shared" si="4"/>
        <v>103.79</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53.87</v>
      </c>
      <c r="AT6" s="20" t="str">
        <f>IF(AT7="","",IF(AT7="-","【-】","【"&amp;SUBSTITUTE(TEXT(AT7,"#,##0.00"),"-","△")&amp;"】"))</f>
        <v>【63.54】</v>
      </c>
      <c r="AU6" s="21" t="str">
        <f>IF(AU7="",NA(),AU7)</f>
        <v>-</v>
      </c>
      <c r="AV6" s="21" t="str">
        <f t="shared" ref="AV6:BD6" si="6">IF(AV7="",NA(),AV7)</f>
        <v>-</v>
      </c>
      <c r="AW6" s="21" t="str">
        <f t="shared" si="6"/>
        <v>-</v>
      </c>
      <c r="AX6" s="21" t="str">
        <f t="shared" si="6"/>
        <v>-</v>
      </c>
      <c r="AY6" s="21">
        <f t="shared" si="6"/>
        <v>147.41</v>
      </c>
      <c r="AZ6" s="21" t="str">
        <f t="shared" si="6"/>
        <v>-</v>
      </c>
      <c r="BA6" s="21" t="str">
        <f t="shared" si="6"/>
        <v>-</v>
      </c>
      <c r="BB6" s="21" t="str">
        <f t="shared" si="6"/>
        <v>-</v>
      </c>
      <c r="BC6" s="21" t="str">
        <f t="shared" si="6"/>
        <v>-</v>
      </c>
      <c r="BD6" s="21">
        <f t="shared" si="6"/>
        <v>46.37</v>
      </c>
      <c r="BE6" s="20" t="str">
        <f>IF(BE7="","",IF(BE7="-","【-】","【"&amp;SUBSTITUTE(TEXT(BE7,"#,##0.00"),"-","△")&amp;"】"))</f>
        <v>【50.90】</v>
      </c>
      <c r="BF6" s="21" t="str">
        <f>IF(BF7="",NA(),BF7)</f>
        <v>-</v>
      </c>
      <c r="BG6" s="21" t="str">
        <f t="shared" ref="BG6:BO6" si="7">IF(BG7="",NA(),BG7)</f>
        <v>-</v>
      </c>
      <c r="BH6" s="21" t="str">
        <f t="shared" si="7"/>
        <v>-</v>
      </c>
      <c r="BI6" s="21" t="str">
        <f t="shared" si="7"/>
        <v>-</v>
      </c>
      <c r="BJ6" s="21">
        <f t="shared" si="7"/>
        <v>989.17</v>
      </c>
      <c r="BK6" s="21" t="str">
        <f t="shared" si="7"/>
        <v>-</v>
      </c>
      <c r="BL6" s="21" t="str">
        <f t="shared" si="7"/>
        <v>-</v>
      </c>
      <c r="BM6" s="21" t="str">
        <f t="shared" si="7"/>
        <v>-</v>
      </c>
      <c r="BN6" s="21" t="str">
        <f t="shared" si="7"/>
        <v>-</v>
      </c>
      <c r="BO6" s="21">
        <f t="shared" si="7"/>
        <v>1062.58</v>
      </c>
      <c r="BP6" s="20" t="str">
        <f>IF(BP7="","",IF(BP7="-","【-】","【"&amp;SUBSTITUTE(TEXT(BP7,"#,##0.00"),"-","△")&amp;"】"))</f>
        <v>【1,099.15】</v>
      </c>
      <c r="BQ6" s="21" t="str">
        <f>IF(BQ7="",NA(),BQ7)</f>
        <v>-</v>
      </c>
      <c r="BR6" s="21" t="str">
        <f t="shared" ref="BR6:BZ6" si="8">IF(BR7="",NA(),BR7)</f>
        <v>-</v>
      </c>
      <c r="BS6" s="21" t="str">
        <f t="shared" si="8"/>
        <v>-</v>
      </c>
      <c r="BT6" s="21" t="str">
        <f t="shared" si="8"/>
        <v>-</v>
      </c>
      <c r="BU6" s="21">
        <f t="shared" si="8"/>
        <v>10.37</v>
      </c>
      <c r="BV6" s="21" t="str">
        <f t="shared" si="8"/>
        <v>-</v>
      </c>
      <c r="BW6" s="21" t="str">
        <f t="shared" si="8"/>
        <v>-</v>
      </c>
      <c r="BX6" s="21" t="str">
        <f t="shared" si="8"/>
        <v>-</v>
      </c>
      <c r="BY6" s="21" t="str">
        <f t="shared" si="8"/>
        <v>-</v>
      </c>
      <c r="BZ6" s="21">
        <f t="shared" si="8"/>
        <v>80.36</v>
      </c>
      <c r="CA6" s="20" t="str">
        <f>IF(CA7="","",IF(CA7="-","【-】","【"&amp;SUBSTITUTE(TEXT(CA7,"#,##0.00"),"-","△")&amp;"】"))</f>
        <v>【72.92】</v>
      </c>
      <c r="CB6" s="21" t="str">
        <f>IF(CB7="",NA(),CB7)</f>
        <v>-</v>
      </c>
      <c r="CC6" s="21" t="str">
        <f t="shared" ref="CC6:CK6" si="9">IF(CC7="",NA(),CC7)</f>
        <v>-</v>
      </c>
      <c r="CD6" s="21" t="str">
        <f t="shared" si="9"/>
        <v>-</v>
      </c>
      <c r="CE6" s="21" t="str">
        <f t="shared" si="9"/>
        <v>-</v>
      </c>
      <c r="CF6" s="21">
        <f t="shared" si="9"/>
        <v>435.68</v>
      </c>
      <c r="CG6" s="21" t="str">
        <f t="shared" si="9"/>
        <v>-</v>
      </c>
      <c r="CH6" s="21" t="str">
        <f t="shared" si="9"/>
        <v>-</v>
      </c>
      <c r="CI6" s="21" t="str">
        <f t="shared" si="9"/>
        <v>-</v>
      </c>
      <c r="CJ6" s="21" t="str">
        <f t="shared" si="9"/>
        <v>-</v>
      </c>
      <c r="CK6" s="21">
        <f t="shared" si="9"/>
        <v>201.33</v>
      </c>
      <c r="CL6" s="20" t="str">
        <f>IF(CL7="","",IF(CL7="-","【-】","【"&amp;SUBSTITUTE(TEXT(CL7,"#,##0.00"),"-","△")&amp;"】"))</f>
        <v>【225.78】</v>
      </c>
      <c r="CM6" s="21" t="str">
        <f>IF(CM7="",NA(),CM7)</f>
        <v>-</v>
      </c>
      <c r="CN6" s="21" t="str">
        <f t="shared" ref="CN6:CV6" si="10">IF(CN7="",NA(),CN7)</f>
        <v>-</v>
      </c>
      <c r="CO6" s="21" t="str">
        <f t="shared" si="10"/>
        <v>-</v>
      </c>
      <c r="CP6" s="21" t="str">
        <f t="shared" si="10"/>
        <v>-</v>
      </c>
      <c r="CQ6" s="21">
        <f t="shared" si="10"/>
        <v>35.729999999999997</v>
      </c>
      <c r="CR6" s="21" t="str">
        <f t="shared" si="10"/>
        <v>-</v>
      </c>
      <c r="CS6" s="21" t="str">
        <f t="shared" si="10"/>
        <v>-</v>
      </c>
      <c r="CT6" s="21" t="str">
        <f t="shared" si="10"/>
        <v>-</v>
      </c>
      <c r="CU6" s="21" t="str">
        <f t="shared" si="10"/>
        <v>-</v>
      </c>
      <c r="CV6" s="21">
        <f t="shared" si="10"/>
        <v>44.79</v>
      </c>
      <c r="CW6" s="20" t="str">
        <f>IF(CW7="","",IF(CW7="-","【-】","【"&amp;SUBSTITUTE(TEXT(CW7,"#,##0.00"),"-","△")&amp;"】"))</f>
        <v>【43.17】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88.68</v>
      </c>
      <c r="DH6" s="20" t="str">
        <f>IF(DH7="","",IF(DH7="-","【-】","【"&amp;SUBSTITUTE(TEXT(DH7,"#,##0.00"),"-","△")&amp;"】"))</f>
        <v>【86.31】</v>
      </c>
      <c r="DI6" s="21" t="str">
        <f>IF(DI7="",NA(),DI7)</f>
        <v>-</v>
      </c>
      <c r="DJ6" s="21" t="str">
        <f t="shared" ref="DJ6:DR6" si="12">IF(DJ7="",NA(),DJ7)</f>
        <v>-</v>
      </c>
      <c r="DK6" s="21" t="str">
        <f t="shared" si="12"/>
        <v>-</v>
      </c>
      <c r="DL6" s="21" t="str">
        <f t="shared" si="12"/>
        <v>-</v>
      </c>
      <c r="DM6" s="21">
        <f t="shared" si="12"/>
        <v>73.239999999999995</v>
      </c>
      <c r="DN6" s="21" t="str">
        <f t="shared" si="12"/>
        <v>-</v>
      </c>
      <c r="DO6" s="21" t="str">
        <f t="shared" si="12"/>
        <v>-</v>
      </c>
      <c r="DP6" s="21" t="str">
        <f t="shared" si="12"/>
        <v>-</v>
      </c>
      <c r="DQ6" s="21" t="str">
        <f t="shared" si="12"/>
        <v>-</v>
      </c>
      <c r="DR6" s="21">
        <f t="shared" si="12"/>
        <v>34.590000000000003</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0.27</v>
      </c>
      <c r="EO6" s="20" t="str">
        <f>IF(EO7="","",IF(EO7="-","【-】","【"&amp;SUBSTITUTE(TEXT(EO7,"#,##0.00"),"-","△")&amp;"】"))</f>
        <v>【0.15】</v>
      </c>
    </row>
    <row r="7" spans="1:148" s="22" customFormat="1" x14ac:dyDescent="0.15">
      <c r="A7" s="14"/>
      <c r="B7" s="23">
        <v>2024</v>
      </c>
      <c r="C7" s="23">
        <v>194425</v>
      </c>
      <c r="D7" s="23">
        <v>46</v>
      </c>
      <c r="E7" s="23">
        <v>17</v>
      </c>
      <c r="F7" s="23">
        <v>4</v>
      </c>
      <c r="G7" s="23">
        <v>0</v>
      </c>
      <c r="H7" s="23" t="s">
        <v>96</v>
      </c>
      <c r="I7" s="23" t="s">
        <v>97</v>
      </c>
      <c r="J7" s="23" t="s">
        <v>98</v>
      </c>
      <c r="K7" s="23" t="s">
        <v>99</v>
      </c>
      <c r="L7" s="23" t="s">
        <v>100</v>
      </c>
      <c r="M7" s="23" t="s">
        <v>101</v>
      </c>
      <c r="N7" s="24" t="s">
        <v>102</v>
      </c>
      <c r="O7" s="24">
        <v>80.69</v>
      </c>
      <c r="P7" s="24">
        <v>92.93</v>
      </c>
      <c r="Q7" s="24">
        <v>100</v>
      </c>
      <c r="R7" s="24">
        <v>2520</v>
      </c>
      <c r="S7" s="24">
        <v>616</v>
      </c>
      <c r="T7" s="24">
        <v>52.78</v>
      </c>
      <c r="U7" s="24">
        <v>11.67</v>
      </c>
      <c r="V7" s="24">
        <v>578</v>
      </c>
      <c r="W7" s="24">
        <v>0.45</v>
      </c>
      <c r="X7" s="24">
        <v>1284.44</v>
      </c>
      <c r="Y7" s="24" t="s">
        <v>102</v>
      </c>
      <c r="Z7" s="24" t="s">
        <v>102</v>
      </c>
      <c r="AA7" s="24" t="s">
        <v>102</v>
      </c>
      <c r="AB7" s="24" t="s">
        <v>102</v>
      </c>
      <c r="AC7" s="24">
        <v>105.5</v>
      </c>
      <c r="AD7" s="24" t="s">
        <v>102</v>
      </c>
      <c r="AE7" s="24" t="s">
        <v>102</v>
      </c>
      <c r="AF7" s="24" t="s">
        <v>102</v>
      </c>
      <c r="AG7" s="24" t="s">
        <v>102</v>
      </c>
      <c r="AH7" s="24">
        <v>103.79</v>
      </c>
      <c r="AI7" s="24">
        <v>105.07</v>
      </c>
      <c r="AJ7" s="24" t="s">
        <v>102</v>
      </c>
      <c r="AK7" s="24" t="s">
        <v>102</v>
      </c>
      <c r="AL7" s="24" t="s">
        <v>102</v>
      </c>
      <c r="AM7" s="24" t="s">
        <v>102</v>
      </c>
      <c r="AN7" s="24">
        <v>0</v>
      </c>
      <c r="AO7" s="24" t="s">
        <v>102</v>
      </c>
      <c r="AP7" s="24" t="s">
        <v>102</v>
      </c>
      <c r="AQ7" s="24" t="s">
        <v>102</v>
      </c>
      <c r="AR7" s="24" t="s">
        <v>102</v>
      </c>
      <c r="AS7" s="24">
        <v>53.87</v>
      </c>
      <c r="AT7" s="24">
        <v>63.54</v>
      </c>
      <c r="AU7" s="24" t="s">
        <v>102</v>
      </c>
      <c r="AV7" s="24" t="s">
        <v>102</v>
      </c>
      <c r="AW7" s="24" t="s">
        <v>102</v>
      </c>
      <c r="AX7" s="24" t="s">
        <v>102</v>
      </c>
      <c r="AY7" s="24">
        <v>147.41</v>
      </c>
      <c r="AZ7" s="24" t="s">
        <v>102</v>
      </c>
      <c r="BA7" s="24" t="s">
        <v>102</v>
      </c>
      <c r="BB7" s="24" t="s">
        <v>102</v>
      </c>
      <c r="BC7" s="24" t="s">
        <v>102</v>
      </c>
      <c r="BD7" s="24">
        <v>46.37</v>
      </c>
      <c r="BE7" s="24">
        <v>50.9</v>
      </c>
      <c r="BF7" s="24" t="s">
        <v>102</v>
      </c>
      <c r="BG7" s="24" t="s">
        <v>102</v>
      </c>
      <c r="BH7" s="24" t="s">
        <v>102</v>
      </c>
      <c r="BI7" s="24" t="s">
        <v>102</v>
      </c>
      <c r="BJ7" s="24">
        <v>989.17</v>
      </c>
      <c r="BK7" s="24" t="s">
        <v>102</v>
      </c>
      <c r="BL7" s="24" t="s">
        <v>102</v>
      </c>
      <c r="BM7" s="24" t="s">
        <v>102</v>
      </c>
      <c r="BN7" s="24" t="s">
        <v>102</v>
      </c>
      <c r="BO7" s="24">
        <v>1062.58</v>
      </c>
      <c r="BP7" s="24">
        <v>1099.1500000000001</v>
      </c>
      <c r="BQ7" s="24" t="s">
        <v>102</v>
      </c>
      <c r="BR7" s="24" t="s">
        <v>102</v>
      </c>
      <c r="BS7" s="24" t="s">
        <v>102</v>
      </c>
      <c r="BT7" s="24" t="s">
        <v>102</v>
      </c>
      <c r="BU7" s="24">
        <v>10.37</v>
      </c>
      <c r="BV7" s="24" t="s">
        <v>102</v>
      </c>
      <c r="BW7" s="24" t="s">
        <v>102</v>
      </c>
      <c r="BX7" s="24" t="s">
        <v>102</v>
      </c>
      <c r="BY7" s="24" t="s">
        <v>102</v>
      </c>
      <c r="BZ7" s="24">
        <v>80.36</v>
      </c>
      <c r="CA7" s="24">
        <v>72.92</v>
      </c>
      <c r="CB7" s="24" t="s">
        <v>102</v>
      </c>
      <c r="CC7" s="24" t="s">
        <v>102</v>
      </c>
      <c r="CD7" s="24" t="s">
        <v>102</v>
      </c>
      <c r="CE7" s="24" t="s">
        <v>102</v>
      </c>
      <c r="CF7" s="24">
        <v>435.68</v>
      </c>
      <c r="CG7" s="24" t="s">
        <v>102</v>
      </c>
      <c r="CH7" s="24" t="s">
        <v>102</v>
      </c>
      <c r="CI7" s="24" t="s">
        <v>102</v>
      </c>
      <c r="CJ7" s="24" t="s">
        <v>102</v>
      </c>
      <c r="CK7" s="24">
        <v>201.33</v>
      </c>
      <c r="CL7" s="24">
        <v>225.78</v>
      </c>
      <c r="CM7" s="24" t="s">
        <v>102</v>
      </c>
      <c r="CN7" s="24" t="s">
        <v>102</v>
      </c>
      <c r="CO7" s="24" t="s">
        <v>102</v>
      </c>
      <c r="CP7" s="24" t="s">
        <v>102</v>
      </c>
      <c r="CQ7" s="24">
        <v>35.729999999999997</v>
      </c>
      <c r="CR7" s="24" t="s">
        <v>102</v>
      </c>
      <c r="CS7" s="24" t="s">
        <v>102</v>
      </c>
      <c r="CT7" s="24" t="s">
        <v>102</v>
      </c>
      <c r="CU7" s="24" t="s">
        <v>102</v>
      </c>
      <c r="CV7" s="24">
        <v>44.79</v>
      </c>
      <c r="CW7" s="24">
        <v>43.17</v>
      </c>
      <c r="CX7" s="24" t="s">
        <v>102</v>
      </c>
      <c r="CY7" s="24" t="s">
        <v>102</v>
      </c>
      <c r="CZ7" s="24" t="s">
        <v>102</v>
      </c>
      <c r="DA7" s="24" t="s">
        <v>102</v>
      </c>
      <c r="DB7" s="24">
        <v>100</v>
      </c>
      <c r="DC7" s="24" t="s">
        <v>102</v>
      </c>
      <c r="DD7" s="24" t="s">
        <v>102</v>
      </c>
      <c r="DE7" s="24" t="s">
        <v>102</v>
      </c>
      <c r="DF7" s="24" t="s">
        <v>102</v>
      </c>
      <c r="DG7" s="24">
        <v>88.68</v>
      </c>
      <c r="DH7" s="24">
        <v>86.31</v>
      </c>
      <c r="DI7" s="24" t="s">
        <v>102</v>
      </c>
      <c r="DJ7" s="24" t="s">
        <v>102</v>
      </c>
      <c r="DK7" s="24" t="s">
        <v>102</v>
      </c>
      <c r="DL7" s="24" t="s">
        <v>102</v>
      </c>
      <c r="DM7" s="24">
        <v>73.239999999999995</v>
      </c>
      <c r="DN7" s="24" t="s">
        <v>102</v>
      </c>
      <c r="DO7" s="24" t="s">
        <v>102</v>
      </c>
      <c r="DP7" s="24" t="s">
        <v>102</v>
      </c>
      <c r="DQ7" s="24" t="s">
        <v>102</v>
      </c>
      <c r="DR7" s="24">
        <v>34.590000000000003</v>
      </c>
      <c r="DS7" s="24">
        <v>30.82</v>
      </c>
      <c r="DT7" s="24" t="s">
        <v>102</v>
      </c>
      <c r="DU7" s="24" t="s">
        <v>102</v>
      </c>
      <c r="DV7" s="24" t="s">
        <v>102</v>
      </c>
      <c r="DW7" s="24" t="s">
        <v>102</v>
      </c>
      <c r="DX7" s="24">
        <v>0</v>
      </c>
      <c r="DY7" s="24" t="s">
        <v>102</v>
      </c>
      <c r="DZ7" s="24" t="s">
        <v>102</v>
      </c>
      <c r="EA7" s="24" t="s">
        <v>102</v>
      </c>
      <c r="EB7" s="24" t="s">
        <v>102</v>
      </c>
      <c r="EC7" s="24">
        <v>0.1</v>
      </c>
      <c r="ED7" s="24">
        <v>0.06</v>
      </c>
      <c r="EE7" s="24" t="s">
        <v>102</v>
      </c>
      <c r="EF7" s="24" t="s">
        <v>102</v>
      </c>
      <c r="EG7" s="24" t="s">
        <v>102</v>
      </c>
      <c r="EH7" s="24" t="s">
        <v>102</v>
      </c>
      <c r="EI7" s="24">
        <v>0</v>
      </c>
      <c r="EJ7" s="24" t="s">
        <v>102</v>
      </c>
      <c r="EK7" s="24" t="s">
        <v>102</v>
      </c>
      <c r="EL7" s="24" t="s">
        <v>102</v>
      </c>
      <c r="EM7" s="24" t="s">
        <v>102</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高橋真之</cp:lastModifiedBy>
  <dcterms:created xsi:type="dcterms:W3CDTF">2025-12-23T06:11:07Z</dcterms:created>
  <dcterms:modified xsi:type="dcterms:W3CDTF">2026-02-06T13:00:02Z</dcterms:modified>
  <cp:category/>
</cp:coreProperties>
</file>