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yuuichirou-t\Desktop\"/>
    </mc:Choice>
  </mc:AlternateContent>
  <xr:revisionPtr revIDLastSave="0" documentId="8_{130BBD1E-48D7-47DF-8456-2BB08A399CA5}" xr6:coauthVersionLast="47" xr6:coauthVersionMax="47" xr10:uidLastSave="{00000000-0000-0000-0000-000000000000}"/>
  <workbookProtection workbookAlgorithmName="SHA-512" workbookHashValue="mNfAtdDT7wYntmLOzEDT39BlgSw1BtSLQQFcK3sKzJhwGtRYf82EL3WSx6ryO141R5yD3rGHXugO52jFg5uLpg==" workbookSaltValue="xa5uqA7K8b7UHCJ1Sjxxx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<sst xmlns="http://schemas.openxmlformats.org/spreadsheetml/2006/main" count="228" uniqueCount="112">
  <si>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</si>
  <si>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</si>
  <si>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</si>
  <si>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</si>
  <si>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</si>
  <si>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</si>
  <si>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</si>
  <si>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</si>
  <si>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</si>
  <si>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</si>
  <si>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</si>
  <si>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</si>
  <si>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</si>
  <si>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</si>
  <si>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</si>
  <si>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</si>
  <si>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</si>
  <si>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</si>
  <si>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</si>
  <si>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</si>
  <si>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</si>
  <si>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</si>
  <si>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</si>
  <si>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</si>
  <si>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</si>
  <si>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</si>
  <si>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</si>
  <si>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</si>
  <si>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</si>
  <si>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</si>
  <si>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</si>
  <si>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</si>
  <si>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</si>
  <si>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</si>
  <si>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</si>
  <si>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</si>
  <si>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</si>
  <si>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</si>
  <si>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</si>
  <si>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</si>
  <si>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</si>
  <si>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</si>
  <si>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</si>
  <si>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</si>
  <si>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</si>
  <si>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</si>
  <si>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</si>
  <si>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</si>
  <si>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</si>
  <si>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</si>
  <si>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</si>
  <si>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</si>
  <si>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</si>
  <si>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</si>
  <si>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</si>
  <si>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</si>
  <si>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</si>
  <si>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</si>
  <si>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</si>
  <si>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</si>
  <si>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</si>
  <si>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</si>
  <si>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</si>
  <si>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</si>
  <si>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</si>
  <si>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</si>
  <si>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</si>
  <si>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</si>
  <si>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</si>
  <si>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</si>
  <si>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</si>
  <si>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</si>
  <si>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</si>
  <si>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</si>
  <si>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</si>
  <si>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</si>
  <si>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</si>
  <si>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</si>
  <si>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</si>
  <si>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</si>
  <si>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</si>
  <si>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</si>
  <si>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</si>
  <si>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</si>
  <si>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</si>
  <si>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</si>
  <si>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</si>
  <si>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</si>
  <si>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</si>
  <si>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</si>
  <si>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</si>
  <si>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</si>
  <si>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富士河口湖町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</si>
  <si>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</si>
  <si>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</si>
  <si>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</si>
  <si>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</si>
  <si>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</si>
  <si>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</si>
  <si>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</si>
  <si>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</si>
  <si>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</si>
  <si>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</si>
  <si>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</si>
  <si>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</si>
  <si>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</si>
  <si>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</si>
  <si>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</si>
  <si>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</si>
  <si>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6年度は経常収支比率が100％を超えているが、前年と比較すると減少しており、今後数年間は施設の更新と拡張を進めていくうえで、これまで以上に設備投資の支出増大が見込まれることから、債務(借金)過多にも注意しながら安定運営を一層目指していく。
　また企業債(水道工事費等の借金残高)が依然として高水準であること、電気代をはじめとした物価の上昇がより顕著であることから、近い将来再度の料金改定が必要であり、経営戦略改定の際に検討事項とする予定である。</t>
    <rPh sb="0" eb="2">
      <t>レイワ</t>
    </rPh>
    <rPh sb="3" eb="5">
      <t>ネンド</t>
    </rPh>
    <rPh sb="6" eb="12">
      <t>ケイジョウシュウシヒリツ</t>
    </rPh>
    <rPh sb="18" eb="19">
      <t>コ</t>
    </rPh>
    <rPh sb="25" eb="27">
      <t>ゼンネン</t>
    </rPh>
    <rPh sb="28" eb="30">
      <t>ヒカク</t>
    </rPh>
    <rPh sb="33" eb="35">
      <t>ゲンショウ</t>
    </rPh>
    <rPh sb="112" eb="114">
      <t>イッソウ</t>
    </rPh>
    <rPh sb="142" eb="144">
      <t>イゼン</t>
    </rPh>
    <rPh sb="147" eb="150">
      <t>コウスイジュン</t>
    </rPh>
    <rPh sb="156" eb="159">
      <t>デンキダイ</t>
    </rPh>
    <rPh sb="166" eb="168">
      <t>ブッカ</t>
    </rPh>
    <rPh sb="169" eb="171">
      <t>ジョウショウ</t>
    </rPh>
    <rPh sb="174" eb="176">
      <t>ケンチョ</t>
    </rPh>
    <rPh sb="202" eb="206">
      <t>ケイエイセンリャク</t>
    </rPh>
    <rPh sb="206" eb="208">
      <t>カイテイ</t>
    </rPh>
    <rPh sb="209" eb="210">
      <t>サイ</t>
    </rPh>
    <rPh sb="211" eb="213">
      <t>ケントウ</t>
    </rPh>
    <rPh sb="213" eb="215">
      <t>ジコウ</t>
    </rPh>
    <rPh sb="218" eb="220">
      <t>ヨテイ</t>
    </rPh>
    <phoneticPr fontId="4"/>
  </si>
  <si>
    <t>　③令和6年度も導水管など老朽化した管路の布設替工事を行なっておりますが、更新すべき管路延長の布設替工事はできていない状況です。</t>
    <rPh sb="2" eb="4">
      <t>レイワ</t>
    </rPh>
    <rPh sb="5" eb="7">
      <t>ネンド</t>
    </rPh>
    <rPh sb="8" eb="10">
      <t>ドウスイ</t>
    </rPh>
    <rPh sb="10" eb="11">
      <t>クダ</t>
    </rPh>
    <rPh sb="13" eb="16">
      <t>ロウキュウカ</t>
    </rPh>
    <rPh sb="18" eb="20">
      <t>カンロ</t>
    </rPh>
    <rPh sb="21" eb="24">
      <t>フセツガ</t>
    </rPh>
    <rPh sb="24" eb="26">
      <t>コウジ</t>
    </rPh>
    <rPh sb="27" eb="28">
      <t>オコナ</t>
    </rPh>
    <rPh sb="37" eb="39">
      <t>コウシン</t>
    </rPh>
    <rPh sb="42" eb="44">
      <t>カンロ</t>
    </rPh>
    <rPh sb="44" eb="46">
      <t>エンチョウ</t>
    </rPh>
    <rPh sb="47" eb="50">
      <t>フセツガ</t>
    </rPh>
    <rPh sb="50" eb="52">
      <t>コウジ</t>
    </rPh>
    <rPh sb="59" eb="61">
      <t>ジョウキョウ</t>
    </rPh>
    <phoneticPr fontId="4"/>
  </si>
  <si>
    <t>　富士河口湖町上水道事業は、船津・小立・勝山の３地区で構成している。
①経常収支比率
令和5年度の111％に比べ、令和6年度は104％であった。類似団体平均値を上回っているが、近年低下傾向である。
⑤料金回収率
令和6年度は98％であった。平均値は超えているが、令和5年度に比べ減少してしまった。今後も水道料未収金が発生しないよう努める必要がある。
⑥給水原価
本町は、豊富な地下水に恵まれていることにより水道料金が全国的にかなり低く保たれているが、④企業債(水道工事費等の借金残高)が高い水準であるため、近い将来再度の料金改定が必要である。
⑦施設利用率　　　　　　　　　　　　　　　　　
本町は有数の観光地であるため、令和2年度にコロナ禍の影響で施設利用率が大幅に減少した。しかし令和3年度には観光客の増加から改善の兆候が見られ、令和6年度も、海外観光客等の増加もあり、施設利用率は上昇傾向にある。
⑧有収率　　　　　　　　　　　　　　　　　　　
65％前後を推移していて、類似団体より低い状態が続いている。今後も漏水調査を継続実施して、漏水確認後には早急に更新し、有収率向上を図る必要がある。</t>
    <rPh sb="7" eb="8">
      <t>ウエ</t>
    </rPh>
    <rPh sb="27" eb="29">
      <t>コウセイ</t>
    </rPh>
    <rPh sb="55" eb="56">
      <t>クラ</t>
    </rPh>
    <rPh sb="73" eb="75">
      <t>ルイジ</t>
    </rPh>
    <rPh sb="75" eb="77">
      <t>ダンタイ</t>
    </rPh>
    <rPh sb="77" eb="80">
      <t>ヘイキンチ</t>
    </rPh>
    <rPh sb="89" eb="91">
      <t>キンネン</t>
    </rPh>
    <rPh sb="91" eb="93">
      <t>テイカ</t>
    </rPh>
    <rPh sb="93" eb="95">
      <t>ケイコウ</t>
    </rPh>
    <rPh sb="121" eb="124">
      <t>ヘイキンチ</t>
    </rPh>
    <rPh sb="125" eb="126">
      <t>コ</t>
    </rPh>
    <rPh sb="132" eb="134">
      <t>レイワ</t>
    </rPh>
    <rPh sb="135" eb="137">
      <t>ネンド</t>
    </rPh>
    <rPh sb="138" eb="139">
      <t>クラ</t>
    </rPh>
    <rPh sb="140" eb="142">
      <t>ゲンショウ</t>
    </rPh>
    <rPh sb="245" eb="246">
      <t>タカ</t>
    </rPh>
    <rPh sb="247" eb="249">
      <t>スイジュン</t>
    </rPh>
    <rPh sb="300" eb="302">
      <t>ユウスウ</t>
    </rPh>
    <rPh sb="316" eb="317">
      <t>ネン</t>
    </rPh>
    <rPh sb="317" eb="318">
      <t>ド</t>
    </rPh>
    <rPh sb="322" eb="323">
      <t>カ</t>
    </rPh>
    <rPh sb="324" eb="326">
      <t>エイキョウ</t>
    </rPh>
    <rPh sb="347" eb="349">
      <t>ネンド</t>
    </rPh>
    <rPh sb="351" eb="354">
      <t>カンコウキャク</t>
    </rPh>
    <rPh sb="355" eb="357">
      <t>ゾウカ</t>
    </rPh>
    <rPh sb="359" eb="361">
      <t>カイゼン</t>
    </rPh>
    <rPh sb="362" eb="364">
      <t>チョウコウ</t>
    </rPh>
    <rPh sb="365" eb="366">
      <t>ミ</t>
    </rPh>
    <rPh sb="368" eb="370">
      <t>レイワ</t>
    </rPh>
    <rPh sb="371" eb="373">
      <t>ネンド</t>
    </rPh>
    <rPh sb="380" eb="381">
      <t>トウ</t>
    </rPh>
    <rPh sb="388" eb="390">
      <t>シセツ</t>
    </rPh>
    <rPh sb="390" eb="392">
      <t>リヨウ</t>
    </rPh>
    <rPh sb="392" eb="393">
      <t>リツ</t>
    </rPh>
    <rPh sb="394" eb="396">
      <t>ジョウショウ</t>
    </rPh>
    <rPh sb="396" eb="398">
      <t>ケイコウ</t>
    </rPh>
    <rPh sb="482" eb="48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</si>
</sst>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0.28000000000000003</c:v>
                </c:pt>
                <c:pt idx="1">
                  <c:v>0.24</c:v>
                </c:pt>
                <c:pt idx="2">
                  <c:v>3.81</c:v>
                </c:pt>
                <c:pt idx="3">
                  <c:v>0.33</c:v>
                </c:pt>
                <c:pt idx="4">
                  <c:v>0.26</c:v>
                </c:pt>
              </c:numCache>
            </c:numRef>
          </c:val>
          <c:extLst>
            <c:ext xmlns:c16="http://schemas.microsoft.com/office/drawing/2014/chart" uri="{C3380CC4-5D6E-409C-BE32-E72D297353CC}">
              <c16:uniqueId val="{00000000-A757-478D-B7F5-B6C3303673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A757-478D-B7F5-B6C3303673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51.31</c:v>
                </c:pt>
                <c:pt idx="1">
                  <c:v>53.14</c:v>
                </c:pt>
                <c:pt idx="2">
                  <c:v>54.03</c:v>
                </c:pt>
                <c:pt idx="3">
                  <c:v>58.83</c:v>
                </c:pt>
                <c:pt idx="4">
                  <c:v>60.09</c:v>
                </c:pt>
              </c:numCache>
            </c:numRef>
          </c:val>
          <c:extLst>
            <c:ext xmlns:c16="http://schemas.microsoft.com/office/drawing/2014/chart" uri="{C3380CC4-5D6E-409C-BE32-E72D297353CC}">
              <c16:uniqueId val="{00000000-2261-48B9-8CAF-056C7323716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261-48B9-8CAF-056C7323716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66.59</c:v>
                </c:pt>
                <c:pt idx="1">
                  <c:v>66.75</c:v>
                </c:pt>
                <c:pt idx="2">
                  <c:v>67.459999999999994</c:v>
                </c:pt>
                <c:pt idx="3">
                  <c:v>67.180000000000007</c:v>
                </c:pt>
                <c:pt idx="4">
                  <c:v>67.239999999999995</c:v>
                </c:pt>
              </c:numCache>
            </c:numRef>
          </c:val>
          <c:extLst>
            <c:ext xmlns:c16="http://schemas.microsoft.com/office/drawing/2014/chart" uri="{C3380CC4-5D6E-409C-BE32-E72D297353CC}">
              <c16:uniqueId val="{00000000-E367-40F3-BEF0-7B0A1B79001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E367-40F3-BEF0-7B0A1B79001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110.16</c:v>
                </c:pt>
                <c:pt idx="1">
                  <c:v>106.66</c:v>
                </c:pt>
                <c:pt idx="2">
                  <c:v>97.15</c:v>
                </c:pt>
                <c:pt idx="3">
                  <c:v>111.27</c:v>
                </c:pt>
                <c:pt idx="4">
                  <c:v>104.24</c:v>
                </c:pt>
              </c:numCache>
            </c:numRef>
          </c:val>
          <c:extLst>
            <c:ext xmlns:c16="http://schemas.microsoft.com/office/drawing/2014/chart" uri="{C3380CC4-5D6E-409C-BE32-E72D297353CC}">
              <c16:uniqueId val="{00000000-36BA-45F6-8F10-439A6FC9F8F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36BA-45F6-8F10-439A6FC9F8F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47.65</c:v>
                </c:pt>
                <c:pt idx="1">
                  <c:v>49.09</c:v>
                </c:pt>
                <c:pt idx="2">
                  <c:v>49.25</c:v>
                </c:pt>
                <c:pt idx="3">
                  <c:v>49.85</c:v>
                </c:pt>
                <c:pt idx="4">
                  <c:v>51.3</c:v>
                </c:pt>
              </c:numCache>
            </c:numRef>
          </c:val>
          <c:extLst>
            <c:ext xmlns:c16="http://schemas.microsoft.com/office/drawing/2014/chart" uri="{C3380CC4-5D6E-409C-BE32-E72D297353CC}">
              <c16:uniqueId val="{00000000-7A44-43D7-9E3D-D557CADA6A6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7A44-43D7-9E3D-D557CADA6A6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0.96</c:v>
                </c:pt>
                <c:pt idx="1">
                  <c:v>0.96</c:v>
                </c:pt>
                <c:pt idx="2">
                  <c:v>0.96</c:v>
                </c:pt>
                <c:pt idx="3">
                  <c:v>0.95</c:v>
                </c:pt>
                <c:pt idx="4">
                  <c:v>77.05</c:v>
                </c:pt>
              </c:numCache>
            </c:numRef>
          </c:val>
          <c:extLst>
            <c:ext xmlns:c16="http://schemas.microsoft.com/office/drawing/2014/chart" uri="{C3380CC4-5D6E-409C-BE32-E72D297353CC}">
              <c16:uniqueId val="{00000000-7A1F-4DE8-9292-EDCD463757F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7A1F-4DE8-9292-EDCD463757F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51-4F6A-A3D3-A02DE6CB865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3451-4F6A-A3D3-A02DE6CB865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268.33999999999997</c:v>
                </c:pt>
                <c:pt idx="1">
                  <c:v>430.06</c:v>
                </c:pt>
                <c:pt idx="2">
                  <c:v>388.11</c:v>
                </c:pt>
                <c:pt idx="3">
                  <c:v>609.74</c:v>
                </c:pt>
                <c:pt idx="4">
                  <c:v>583.01</c:v>
                </c:pt>
              </c:numCache>
            </c:numRef>
          </c:val>
          <c:extLst>
            <c:ext xmlns:c16="http://schemas.microsoft.com/office/drawing/2014/chart" uri="{C3380CC4-5D6E-409C-BE32-E72D297353CC}">
              <c16:uniqueId val="{00000000-A566-4D4F-8300-A2D8360F7C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566-4D4F-8300-A2D8360F7C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503.56</c:v>
                </c:pt>
                <c:pt idx="1">
                  <c:v>483.39</c:v>
                </c:pt>
                <c:pt idx="2">
                  <c:v>487.94</c:v>
                </c:pt>
                <c:pt idx="3">
                  <c:v>482.14</c:v>
                </c:pt>
                <c:pt idx="4">
                  <c:v>471.32</c:v>
                </c:pt>
              </c:numCache>
            </c:numRef>
          </c:val>
          <c:extLst>
            <c:ext xmlns:c16="http://schemas.microsoft.com/office/drawing/2014/chart" uri="{C3380CC4-5D6E-409C-BE32-E72D297353CC}">
              <c16:uniqueId val="{00000000-CF79-42C7-9031-71AADBDBD4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CF79-42C7-9031-71AADBDBD4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104.55</c:v>
                </c:pt>
                <c:pt idx="1">
                  <c:v>101.95</c:v>
                </c:pt>
                <c:pt idx="2">
                  <c:v>90.82</c:v>
                </c:pt>
                <c:pt idx="3">
                  <c:v>107.19</c:v>
                </c:pt>
                <c:pt idx="4">
                  <c:v>98.98</c:v>
                </c:pt>
              </c:numCache>
            </c:numRef>
          </c:val>
          <c:extLst>
            <c:ext xmlns:c16="http://schemas.microsoft.com/office/drawing/2014/chart" uri="{C3380CC4-5D6E-409C-BE32-E72D297353CC}">
              <c16:uniqueId val="{00000000-020D-4E66-8F33-2597E2D78E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20D-4E66-8F33-2597E2D78E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73.739999999999995</c:v>
                </c:pt>
                <c:pt idx="1">
                  <c:v>75.900000000000006</c:v>
                </c:pt>
                <c:pt idx="2">
                  <c:v>85.99</c:v>
                </c:pt>
                <c:pt idx="3">
                  <c:v>73.319999999999993</c:v>
                </c:pt>
                <c:pt idx="4">
                  <c:v>79.48</c:v>
                </c:pt>
              </c:numCache>
            </c:numRef>
          </c:val>
          <c:extLst>
            <c:ext xmlns:c16="http://schemas.microsoft.com/office/drawing/2014/chart" uri="{C3380CC4-5D6E-409C-BE32-E72D297353CC}">
              <c16:uniqueId val="{00000000-DF08-450D-A6C0-613F67F450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F08-450D-A6C0-613F67F450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2"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山梨県　富士河口湖町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15">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A6</v>
      </c>
      <c r="X8" s="68"/>
      <c r="Y8" s="68"/>
      <c r="Z8" s="68"/>
      <c r="AA8" s="68"/>
      <c r="AB8" s="68"/>
      <c r="AC8" s="68"/>
      <c r="AD8" s="68" t="str">
        <f>データ!$M$6</f>
        <v>非設置</v>
      </c>
      <c r="AE8" s="68"/>
      <c r="AF8" s="68"/>
      <c r="AG8" s="68"/>
      <c r="AH8" s="68"/>
      <c r="AI8" s="68"/>
      <c r="AJ8" s="68"/>
      <c r="AK8" s="2"/>
      <c r="AL8" s="59">
        <f>データ!$R$6</f>
        <v>27115</v>
      </c>
      <c r="AM8" s="59"/>
      <c r="AN8" s="59"/>
      <c r="AO8" s="59"/>
      <c r="AP8" s="59"/>
      <c r="AQ8" s="59"/>
      <c r="AR8" s="59"/>
      <c r="AS8" s="59"/>
      <c r="AT8" s="36">
        <f>データ!$S$6</f>
        <v>158.4</v>
      </c>
      <c r="AU8" s="37"/>
      <c r="AV8" s="37"/>
      <c r="AW8" s="37"/>
      <c r="AX8" s="37"/>
      <c r="AY8" s="37"/>
      <c r="AZ8" s="37"/>
      <c r="BA8" s="37"/>
      <c r="BB8" s="48">
        <f>データ!$T$6</f>
        <v>171.18</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15">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15">
      <c r="A10" s="2"/>
      <c r="B10" s="36" t="str">
        <f>データ!$N$6</f>
        <v>-</v>
      </c>
      <c r="C10" s="37"/>
      <c r="D10" s="37"/>
      <c r="E10" s="37"/>
      <c r="F10" s="37"/>
      <c r="G10" s="37"/>
      <c r="H10" s="37"/>
      <c r="I10" s="36">
        <f>データ!$O$6</f>
        <v>52.27</v>
      </c>
      <c r="J10" s="37"/>
      <c r="K10" s="37"/>
      <c r="L10" s="37"/>
      <c r="M10" s="37"/>
      <c r="N10" s="37"/>
      <c r="O10" s="58"/>
      <c r="P10" s="48">
        <f>データ!$P$6</f>
        <v>75.97</v>
      </c>
      <c r="Q10" s="48"/>
      <c r="R10" s="48"/>
      <c r="S10" s="48"/>
      <c r="T10" s="48"/>
      <c r="U10" s="48"/>
      <c r="V10" s="48"/>
      <c r="W10" s="59">
        <f>データ!$Q$6</f>
        <v>1120</v>
      </c>
      <c r="X10" s="59"/>
      <c r="Y10" s="59"/>
      <c r="Z10" s="59"/>
      <c r="AA10" s="59"/>
      <c r="AB10" s="59"/>
      <c r="AC10" s="59"/>
      <c r="AD10" s="2"/>
      <c r="AE10" s="2"/>
      <c r="AF10" s="2"/>
      <c r="AG10" s="2"/>
      <c r="AH10" s="2"/>
      <c r="AI10" s="2"/>
      <c r="AJ10" s="2"/>
      <c r="AK10" s="2"/>
      <c r="AL10" s="59">
        <f>データ!$U$6</f>
        <v>20513</v>
      </c>
      <c r="AM10" s="59"/>
      <c r="AN10" s="59"/>
      <c r="AO10" s="59"/>
      <c r="AP10" s="59"/>
      <c r="AQ10" s="59"/>
      <c r="AR10" s="59"/>
      <c r="AS10" s="59"/>
      <c r="AT10" s="36">
        <f>データ!$V$6</f>
        <v>26.92</v>
      </c>
      <c r="AU10" s="37"/>
      <c r="AV10" s="37"/>
      <c r="AW10" s="37"/>
      <c r="AX10" s="37"/>
      <c r="AY10" s="37"/>
      <c r="AZ10" s="37"/>
      <c r="BA10" s="37"/>
      <c r="BB10" s="48">
        <f>データ!$W$6</f>
        <v>762</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111</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6" t="s">
        <v>26</v>
      </c>
      <c r="BM45" s="87"/>
      <c r="BN45" s="87"/>
      <c r="BO45" s="87"/>
      <c r="BP45" s="87"/>
      <c r="BQ45" s="87"/>
      <c r="BR45" s="87"/>
      <c r="BS45" s="87"/>
      <c r="BT45" s="87"/>
      <c r="BU45" s="87"/>
      <c r="BV45" s="87"/>
      <c r="BW45" s="87"/>
      <c r="BX45" s="87"/>
      <c r="BY45" s="87"/>
      <c r="BZ45" s="8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9"/>
      <c r="BM46" s="90"/>
      <c r="BN46" s="90"/>
      <c r="BO46" s="90"/>
      <c r="BP46" s="90"/>
      <c r="BQ46" s="90"/>
      <c r="BR46" s="90"/>
      <c r="BS46" s="90"/>
      <c r="BT46" s="90"/>
      <c r="BU46" s="90"/>
      <c r="BV46" s="90"/>
      <c r="BW46" s="90"/>
      <c r="BX46" s="90"/>
      <c r="BY46" s="90"/>
      <c r="BZ46" s="9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110</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109</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MXD6TZagMBYbZzjz7GiGzfMDotgiwSHlXE2CffgDlYSYAeEk6RGNT4mE3jlpksQv4I0XTAD4/uC8SGsU2fFzA==" saltValue="143yjSZKVFPL2esplsbD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194301</v>
      </c>
      <c r="D6" s="20">
        <f t="shared" si="3"/>
        <v>46</v>
      </c>
      <c r="E6" s="20">
        <f t="shared" si="3"/>
        <v>1</v>
      </c>
      <c r="F6" s="20">
        <f t="shared" si="3"/>
        <v>0</v>
      </c>
      <c r="G6" s="20">
        <f t="shared" si="3"/>
        <v>1</v>
      </c>
      <c r="H6" s="20" t="str">
        <f t="shared" si="3"/>
        <v>山梨県　富士河口湖町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52.27</v>
      </c>
      <c r="P6" s="21">
        <f t="shared" si="3"/>
        <v>75.97</v>
      </c>
      <c r="Q6" s="21">
        <f t="shared" si="3"/>
        <v>1120</v>
      </c>
      <c r="R6" s="21">
        <f t="shared" si="3"/>
        <v>27115</v>
      </c>
      <c r="S6" s="21">
        <f t="shared" si="3"/>
        <v>158.4</v>
      </c>
      <c r="T6" s="21">
        <f t="shared" si="3"/>
        <v>171.18</v>
      </c>
      <c r="U6" s="21">
        <f t="shared" si="3"/>
        <v>20513</v>
      </c>
      <c r="V6" s="21">
        <f t="shared" si="3"/>
        <v>26.92</v>
      </c>
      <c r="W6" s="21">
        <f t="shared" si="3"/>
        <v>762</v>
      </c>
      <c r="X6" s="22">
        <f>IF(X7="",NA(),X7)</f>
        <v>110.16</v>
      </c>
      <c r="Y6" s="22">
        <f t="shared" ref="Y6:AG6" si="4">IF(Y7="",NA(),Y7)</f>
        <v>106.66</v>
      </c>
      <c r="Z6" s="22">
        <f t="shared" si="4"/>
        <v>97.15</v>
      </c>
      <c r="AA6" s="22">
        <f t="shared" si="4"/>
        <v>111.27</v>
      </c>
      <c r="AB6" s="22">
        <f t="shared" si="4"/>
        <v>104.24</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268.33999999999997</v>
      </c>
      <c r="AU6" s="22">
        <f t="shared" ref="AU6:BC6" si="6">IF(AU7="",NA(),AU7)</f>
        <v>430.06</v>
      </c>
      <c r="AV6" s="22">
        <f t="shared" si="6"/>
        <v>388.11</v>
      </c>
      <c r="AW6" s="22">
        <f t="shared" si="6"/>
        <v>609.74</v>
      </c>
      <c r="AX6" s="22">
        <f t="shared" si="6"/>
        <v>583.01</v>
      </c>
      <c r="AY6" s="22">
        <f t="shared" si="6"/>
        <v>367.55</v>
      </c>
      <c r="AZ6" s="22">
        <f t="shared" si="6"/>
        <v>378.56</v>
      </c>
      <c r="BA6" s="22">
        <f t="shared" si="6"/>
        <v>364.46</v>
      </c>
      <c r="BB6" s="22">
        <f t="shared" si="6"/>
        <v>338.89</v>
      </c>
      <c r="BC6" s="22">
        <f t="shared" si="6"/>
        <v>352.34</v>
      </c>
      <c r="BD6" s="21" t="str">
        <f>IF(BD7="","",IF(BD7="-","【-】","【"&amp;SUBSTITUTE(TEXT(BD7,"#,##0.00"),"-","△")&amp;"】"))</f>
        <v>【239.69】</v>
      </c>
      <c r="BE6" s="22">
        <f>IF(BE7="",NA(),BE7)</f>
        <v>503.56</v>
      </c>
      <c r="BF6" s="22">
        <f t="shared" ref="BF6:BN6" si="7">IF(BF7="",NA(),BF7)</f>
        <v>483.39</v>
      </c>
      <c r="BG6" s="22">
        <f t="shared" si="7"/>
        <v>487.94</v>
      </c>
      <c r="BH6" s="22">
        <f t="shared" si="7"/>
        <v>482.14</v>
      </c>
      <c r="BI6" s="22">
        <f t="shared" si="7"/>
        <v>471.32</v>
      </c>
      <c r="BJ6" s="22">
        <f t="shared" si="7"/>
        <v>418.68</v>
      </c>
      <c r="BK6" s="22">
        <f t="shared" si="7"/>
        <v>395.68</v>
      </c>
      <c r="BL6" s="22">
        <f t="shared" si="7"/>
        <v>403.72</v>
      </c>
      <c r="BM6" s="22">
        <f t="shared" si="7"/>
        <v>400.21</v>
      </c>
      <c r="BN6" s="22">
        <f t="shared" si="7"/>
        <v>391.13</v>
      </c>
      <c r="BO6" s="21" t="str">
        <f>IF(BO7="","",IF(BO7="-","【-】","【"&amp;SUBSTITUTE(TEXT(BO7,"#,##0.00"),"-","△")&amp;"】"))</f>
        <v>【264.86】</v>
      </c>
      <c r="BP6" s="22">
        <f>IF(BP7="",NA(),BP7)</f>
        <v>104.55</v>
      </c>
      <c r="BQ6" s="22">
        <f t="shared" ref="BQ6:BY6" si="8">IF(BQ7="",NA(),BQ7)</f>
        <v>101.95</v>
      </c>
      <c r="BR6" s="22">
        <f t="shared" si="8"/>
        <v>90.82</v>
      </c>
      <c r="BS6" s="22">
        <f t="shared" si="8"/>
        <v>107.19</v>
      </c>
      <c r="BT6" s="22">
        <f t="shared" si="8"/>
        <v>98.98</v>
      </c>
      <c r="BU6" s="22">
        <f t="shared" si="8"/>
        <v>94.78</v>
      </c>
      <c r="BV6" s="22">
        <f t="shared" si="8"/>
        <v>97.59</v>
      </c>
      <c r="BW6" s="22">
        <f t="shared" si="8"/>
        <v>92.17</v>
      </c>
      <c r="BX6" s="22">
        <f t="shared" si="8"/>
        <v>92.83</v>
      </c>
      <c r="BY6" s="22">
        <f t="shared" si="8"/>
        <v>92.16</v>
      </c>
      <c r="BZ6" s="21" t="str">
        <f>IF(BZ7="","",IF(BZ7="-","【-】","【"&amp;SUBSTITUTE(TEXT(BZ7,"#,##0.00"),"-","△")&amp;"】"))</f>
        <v>【97.59】</v>
      </c>
      <c r="CA6" s="22">
        <f>IF(CA7="",NA(),CA7)</f>
        <v>73.739999999999995</v>
      </c>
      <c r="CB6" s="22">
        <f t="shared" ref="CB6:CJ6" si="9">IF(CB7="",NA(),CB7)</f>
        <v>75.900000000000006</v>
      </c>
      <c r="CC6" s="22">
        <f t="shared" si="9"/>
        <v>85.99</v>
      </c>
      <c r="CD6" s="22">
        <f t="shared" si="9"/>
        <v>73.319999999999993</v>
      </c>
      <c r="CE6" s="22">
        <f t="shared" si="9"/>
        <v>79.48</v>
      </c>
      <c r="CF6" s="22">
        <f t="shared" si="9"/>
        <v>181.3</v>
      </c>
      <c r="CG6" s="22">
        <f t="shared" si="9"/>
        <v>181.71</v>
      </c>
      <c r="CH6" s="22">
        <f t="shared" si="9"/>
        <v>188.51</v>
      </c>
      <c r="CI6" s="22">
        <f t="shared" si="9"/>
        <v>189.43</v>
      </c>
      <c r="CJ6" s="22">
        <f t="shared" si="9"/>
        <v>196.75</v>
      </c>
      <c r="CK6" s="21" t="str">
        <f>IF(CK7="","",IF(CK7="-","【-】","【"&amp;SUBSTITUTE(TEXT(CK7,"#,##0.00"),"-","△")&amp;"】"))</f>
        <v>【181.66】</v>
      </c>
      <c r="CL6" s="22">
        <f>IF(CL7="",NA(),CL7)</f>
        <v>51.31</v>
      </c>
      <c r="CM6" s="22">
        <f t="shared" ref="CM6:CU6" si="10">IF(CM7="",NA(),CM7)</f>
        <v>53.14</v>
      </c>
      <c r="CN6" s="22">
        <f t="shared" si="10"/>
        <v>54.03</v>
      </c>
      <c r="CO6" s="22">
        <f t="shared" si="10"/>
        <v>58.83</v>
      </c>
      <c r="CP6" s="22">
        <f t="shared" si="10"/>
        <v>60.09</v>
      </c>
      <c r="CQ6" s="22">
        <f t="shared" si="10"/>
        <v>55.89</v>
      </c>
      <c r="CR6" s="22">
        <f t="shared" si="10"/>
        <v>55.72</v>
      </c>
      <c r="CS6" s="22">
        <f t="shared" si="10"/>
        <v>55.31</v>
      </c>
      <c r="CT6" s="22">
        <f t="shared" si="10"/>
        <v>55.14</v>
      </c>
      <c r="CU6" s="22">
        <f t="shared" si="10"/>
        <v>54.99</v>
      </c>
      <c r="CV6" s="21" t="str">
        <f>IF(CV7="","",IF(CV7="-","【-】","【"&amp;SUBSTITUTE(TEXT(CV7,"#,##0.00"),"-","△")&amp;"】"))</f>
        <v>【60.21】</v>
      </c>
      <c r="CW6" s="22">
        <f>IF(CW7="",NA(),CW7)</f>
        <v>66.59</v>
      </c>
      <c r="CX6" s="22">
        <f t="shared" ref="CX6:DF6" si="11">IF(CX7="",NA(),CX7)</f>
        <v>66.75</v>
      </c>
      <c r="CY6" s="22">
        <f t="shared" si="11"/>
        <v>67.459999999999994</v>
      </c>
      <c r="CZ6" s="22">
        <f t="shared" si="11"/>
        <v>67.180000000000007</v>
      </c>
      <c r="DA6" s="22">
        <f t="shared" si="11"/>
        <v>67.239999999999995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47.65</v>
      </c>
      <c r="DI6" s="22">
        <f t="shared" ref="DI6:DQ6" si="12">IF(DI7="",NA(),DI7)</f>
        <v>49.09</v>
      </c>
      <c r="DJ6" s="22">
        <f t="shared" si="12"/>
        <v>49.25</v>
      </c>
      <c r="DK6" s="22">
        <f t="shared" si="12"/>
        <v>49.85</v>
      </c>
      <c r="DL6" s="22">
        <f t="shared" si="12"/>
        <v>51.3</v>
      </c>
      <c r="DM6" s="22">
        <f t="shared" si="12"/>
        <v>50.63</v>
      </c>
      <c r="DN6" s="22">
        <f t="shared" si="12"/>
        <v>51.29</v>
      </c>
      <c r="DO6" s="22">
        <f t="shared" si="12"/>
        <v>52.2</v>
      </c>
      <c r="DP6" s="22">
        <f t="shared" si="12"/>
        <v>52.7</v>
      </c>
      <c r="DQ6" s="22">
        <f t="shared" si="12"/>
        <v>53.48</v>
      </c>
      <c r="DR6" s="21" t="str">
        <f>IF(DR7="","",IF(DR7="-","【-】","【"&amp;SUBSTITUTE(TEXT(DR7,"#,##0.00"),"-","△")&amp;"】"))</f>
        <v>【52.41】</v>
      </c>
      <c r="DS6" s="22">
        <f>IF(DS7="",NA(),DS7)</f>
        <v>0.96</v>
      </c>
      <c r="DT6" s="22">
        <f t="shared" ref="DT6:EB6" si="13">IF(DT7="",NA(),DT7)</f>
        <v>0.96</v>
      </c>
      <c r="DU6" s="22">
        <f t="shared" si="13"/>
        <v>0.96</v>
      </c>
      <c r="DV6" s="22">
        <f t="shared" si="13"/>
        <v>0.95</v>
      </c>
      <c r="DW6" s="22">
        <f t="shared" si="13"/>
        <v>77.05</v>
      </c>
      <c r="DX6" s="22">
        <f t="shared" si="13"/>
        <v>18.28</v>
      </c>
      <c r="DY6" s="22">
        <f t="shared" si="13"/>
        <v>19.61</v>
      </c>
      <c r="DZ6" s="22">
        <f t="shared" si="13"/>
        <v>20.73</v>
      </c>
      <c r="EA6" s="22">
        <f t="shared" si="13"/>
        <v>22.86</v>
      </c>
      <c r="EB6" s="22">
        <f t="shared" si="13"/>
        <v>24.31</v>
      </c>
      <c r="EC6" s="21" t="str">
        <f>IF(EC7="","",IF(EC7="-","【-】","【"&amp;SUBSTITUTE(TEXT(EC7,"#,##0.00"),"-","△")&amp;"】"))</f>
        <v>【26.78】</v>
      </c>
      <c r="ED6" s="22">
        <f>IF(ED7="",NA(),ED7)</f>
        <v>0.28000000000000003</v>
      </c>
      <c r="EE6" s="22">
        <f t="shared" ref="EE6:EM6" si="14">IF(EE7="",NA(),EE7)</f>
        <v>0.24</v>
      </c>
      <c r="EF6" s="22">
        <f t="shared" si="14"/>
        <v>3.81</v>
      </c>
      <c r="EG6" s="22">
        <f t="shared" si="14"/>
        <v>0.33</v>
      </c>
      <c r="EH6" s="22">
        <f t="shared" si="14"/>
        <v>0.26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194301</v>
      </c>
      <c r="D7" s="24">
        <v>46</v>
      </c>
      <c r="E7" s="24">
        <v>1</v>
      </c>
      <c r="F7" s="24">
        <v>0</v>
      </c>
      <c r="G7" s="24">
        <v>1</v>
      </c>
      <c r="H7" s="24" t="s">
        <v>92</v>
      </c>
      <c r="I7" s="24" t="s">
        <v>93</v>
      </c>
      <c r="J7" s="24" t="s">
        <v>94</v>
      </c>
      <c r="K7" s="24" t="s">
        <v>95</v>
      </c>
      <c r="L7" s="24" t="s">
        <v>96</v>
      </c>
      <c r="M7" s="24" t="s">
        <v>97</v>
      </c>
      <c r="N7" s="25" t="s">
        <v>98</v>
      </c>
      <c r="O7" s="25">
        <v>52.27</v>
      </c>
      <c r="P7" s="25">
        <v>75.97</v>
      </c>
      <c r="Q7" s="25">
        <v>1120</v>
      </c>
      <c r="R7" s="25">
        <v>27115</v>
      </c>
      <c r="S7" s="25">
        <v>158.4</v>
      </c>
      <c r="T7" s="25">
        <v>171.18</v>
      </c>
      <c r="U7" s="25">
        <v>20513</v>
      </c>
      <c r="V7" s="25">
        <v>26.92</v>
      </c>
      <c r="W7" s="25">
        <v>762</v>
      </c>
      <c r="X7" s="25">
        <v>110.16</v>
      </c>
      <c r="Y7" s="25">
        <v>106.66</v>
      </c>
      <c r="Z7" s="25">
        <v>97.15</v>
      </c>
      <c r="AA7" s="25">
        <v>111.27</v>
      </c>
      <c r="AB7" s="25">
        <v>104.24</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268.33999999999997</v>
      </c>
      <c r="AU7" s="25">
        <v>430.06</v>
      </c>
      <c r="AV7" s="25">
        <v>388.11</v>
      </c>
      <c r="AW7" s="25">
        <v>609.74</v>
      </c>
      <c r="AX7" s="25">
        <v>583.01</v>
      </c>
      <c r="AY7" s="25">
        <v>367.55</v>
      </c>
      <c r="AZ7" s="25">
        <v>378.56</v>
      </c>
      <c r="BA7" s="25">
        <v>364.46</v>
      </c>
      <c r="BB7" s="25">
        <v>338.89</v>
      </c>
      <c r="BC7" s="25">
        <v>352.34</v>
      </c>
      <c r="BD7" s="25">
        <v>239.69</v>
      </c>
      <c r="BE7" s="25">
        <v>503.56</v>
      </c>
      <c r="BF7" s="25">
        <v>483.39</v>
      </c>
      <c r="BG7" s="25">
        <v>487.94</v>
      </c>
      <c r="BH7" s="25">
        <v>482.14</v>
      </c>
      <c r="BI7" s="25">
        <v>471.32</v>
      </c>
      <c r="BJ7" s="25">
        <v>418.68</v>
      </c>
      <c r="BK7" s="25">
        <v>395.68</v>
      </c>
      <c r="BL7" s="25">
        <v>403.72</v>
      </c>
      <c r="BM7" s="25">
        <v>400.21</v>
      </c>
      <c r="BN7" s="25">
        <v>391.13</v>
      </c>
      <c r="BO7" s="25">
        <v>264.86</v>
      </c>
      <c r="BP7" s="25">
        <v>104.55</v>
      </c>
      <c r="BQ7" s="25">
        <v>101.95</v>
      </c>
      <c r="BR7" s="25">
        <v>90.82</v>
      </c>
      <c r="BS7" s="25">
        <v>107.19</v>
      </c>
      <c r="BT7" s="25">
        <v>98.98</v>
      </c>
      <c r="BU7" s="25">
        <v>94.78</v>
      </c>
      <c r="BV7" s="25">
        <v>97.59</v>
      </c>
      <c r="BW7" s="25">
        <v>92.17</v>
      </c>
      <c r="BX7" s="25">
        <v>92.83</v>
      </c>
      <c r="BY7" s="25">
        <v>92.16</v>
      </c>
      <c r="BZ7" s="25">
        <v>97.59</v>
      </c>
      <c r="CA7" s="25">
        <v>73.739999999999995</v>
      </c>
      <c r="CB7" s="25">
        <v>75.900000000000006</v>
      </c>
      <c r="CC7" s="25">
        <v>85.99</v>
      </c>
      <c r="CD7" s="25">
        <v>73.319999999999993</v>
      </c>
      <c r="CE7" s="25">
        <v>79.48</v>
      </c>
      <c r="CF7" s="25">
        <v>181.3</v>
      </c>
      <c r="CG7" s="25">
        <v>181.71</v>
      </c>
      <c r="CH7" s="25">
        <v>188.51</v>
      </c>
      <c r="CI7" s="25">
        <v>189.43</v>
      </c>
      <c r="CJ7" s="25">
        <v>196.75</v>
      </c>
      <c r="CK7" s="25">
        <v>181.66</v>
      </c>
      <c r="CL7" s="25">
        <v>51.31</v>
      </c>
      <c r="CM7" s="25">
        <v>53.14</v>
      </c>
      <c r="CN7" s="25">
        <v>54.03</v>
      </c>
      <c r="CO7" s="25">
        <v>58.83</v>
      </c>
      <c r="CP7" s="25">
        <v>60.09</v>
      </c>
      <c r="CQ7" s="25">
        <v>55.89</v>
      </c>
      <c r="CR7" s="25">
        <v>55.72</v>
      </c>
      <c r="CS7" s="25">
        <v>55.31</v>
      </c>
      <c r="CT7" s="25">
        <v>55.14</v>
      </c>
      <c r="CU7" s="25">
        <v>54.99</v>
      </c>
      <c r="CV7" s="25">
        <v>60.21</v>
      </c>
      <c r="CW7" s="25">
        <v>66.59</v>
      </c>
      <c r="CX7" s="25">
        <v>66.75</v>
      </c>
      <c r="CY7" s="25">
        <v>67.459999999999994</v>
      </c>
      <c r="CZ7" s="25">
        <v>67.180000000000007</v>
      </c>
      <c r="DA7" s="25">
        <v>67.239999999999995</v>
      </c>
      <c r="DB7" s="25">
        <v>81.27</v>
      </c>
      <c r="DC7" s="25">
        <v>81.260000000000005</v>
      </c>
      <c r="DD7" s="25">
        <v>80.36</v>
      </c>
      <c r="DE7" s="25">
        <v>80.13</v>
      </c>
      <c r="DF7" s="25">
        <v>79.34</v>
      </c>
      <c r="DG7" s="25">
        <v>89.21</v>
      </c>
      <c r="DH7" s="25">
        <v>47.65</v>
      </c>
      <c r="DI7" s="25">
        <v>49.09</v>
      </c>
      <c r="DJ7" s="25">
        <v>49.25</v>
      </c>
      <c r="DK7" s="25">
        <v>49.85</v>
      </c>
      <c r="DL7" s="25">
        <v>51.3</v>
      </c>
      <c r="DM7" s="25">
        <v>50.63</v>
      </c>
      <c r="DN7" s="25">
        <v>51.29</v>
      </c>
      <c r="DO7" s="25">
        <v>52.2</v>
      </c>
      <c r="DP7" s="25">
        <v>52.7</v>
      </c>
      <c r="DQ7" s="25">
        <v>53.48</v>
      </c>
      <c r="DR7" s="25">
        <v>52.41</v>
      </c>
      <c r="DS7" s="25">
        <v>0.96</v>
      </c>
      <c r="DT7" s="25">
        <v>0.96</v>
      </c>
      <c r="DU7" s="25">
        <v>0.96</v>
      </c>
      <c r="DV7" s="25">
        <v>0.95</v>
      </c>
      <c r="DW7" s="25">
        <v>77.05</v>
      </c>
      <c r="DX7" s="25">
        <v>18.28</v>
      </c>
      <c r="DY7" s="25">
        <v>19.61</v>
      </c>
      <c r="DZ7" s="25">
        <v>20.73</v>
      </c>
      <c r="EA7" s="25">
        <v>22.86</v>
      </c>
      <c r="EB7" s="25">
        <v>24.31</v>
      </c>
      <c r="EC7" s="25">
        <v>26.78</v>
      </c>
      <c r="ED7" s="25">
        <v>0.28000000000000003</v>
      </c>
      <c r="EE7" s="25">
        <v>0.24</v>
      </c>
      <c r="EF7" s="25">
        <v>3.81</v>
      </c>
      <c r="EG7" s="25">
        <v>0.33</v>
      </c>
      <c r="EH7" s="25">
        <v>0.26</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外川雄一郎</cp:lastModifiedBy>
  <cp:lastPrinted>2026-01-28T00:28:03Z</cp:lastPrinted>
  <dcterms:created xsi:type="dcterms:W3CDTF">2025-12-12T09:16:26Z</dcterms:created>
  <dcterms:modified xsi:type="dcterms:W3CDTF">2026-02-12T01:50:19Z</dcterms:modified>
  <cp:category/>
</cp:coreProperties>
</file>