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-masahito\Desktop\0120【山梨県市町村振興課：２／６〆】公営企業に係る経営比較分析表（令和６年度決算）の分析等について（依頼）\"/>
    </mc:Choice>
  </mc:AlternateContent>
  <xr:revisionPtr revIDLastSave="0" documentId="13_ncr:1_{7F491812-4CF6-4708-934E-DA6C2A486D57}" xr6:coauthVersionLast="47" xr6:coauthVersionMax="47" xr10:uidLastSave="{00000000-0000-0000-0000-000000000000}"/>
  <workbookProtection workbookAlgorithmName="SHA-512" workbookHashValue="WU9jv43Nv7ZkI95c/FckoI2RNgInBSclxGGpTE4bbw3rhnTnUy52Tt5aPX5dyW5CI38ltY4G59RS/+kk/RUBQw==" workbookSaltValue="fS5fi5SoaZdUZTRQT0LGGA==" workbookSpinCount="100000" lockStructure="1"/>
  <bookViews>
    <workbookView xWindow="-108" yWindow="-108" windowWidth="23256" windowHeight="13176" xr2:uid="{00000000-000D-0000-FFFF-FFFF00000000}"/>
  </bookViews>
  <sheets>
    <sheet name="法適用_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O85" i="4" s="1"/>
  <c r="EM6" i="5"/>
  <c r="EL6" i="5"/>
  <c r="EK6" i="5"/>
  <c r="EJ6" i="5"/>
  <c r="EI6" i="5"/>
  <c r="EH6" i="5"/>
  <c r="EG6" i="5"/>
  <c r="EF6" i="5"/>
  <c r="EE6" i="5"/>
  <c r="ED6" i="5"/>
  <c r="EC6" i="5"/>
  <c r="N85" i="4" s="1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K85" i="4" s="1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H85" i="4" s="1"/>
  <c r="BN6" i="5"/>
  <c r="BM6" i="5"/>
  <c r="BL6" i="5"/>
  <c r="BK6" i="5"/>
  <c r="BJ6" i="5"/>
  <c r="BI6" i="5"/>
  <c r="BH6" i="5"/>
  <c r="BG6" i="5"/>
  <c r="BF6" i="5"/>
  <c r="BE6" i="5"/>
  <c r="BD6" i="5"/>
  <c r="G85" i="4" s="1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BB8" i="4" s="1"/>
  <c r="S6" i="5"/>
  <c r="R6" i="5"/>
  <c r="Q6" i="5"/>
  <c r="P6" i="5"/>
  <c r="O6" i="5"/>
  <c r="I10" i="4" s="1"/>
  <c r="N6" i="5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M85" i="4"/>
  <c r="L85" i="4"/>
  <c r="J85" i="4"/>
  <c r="I85" i="4"/>
  <c r="F85" i="4"/>
  <c r="E85" i="4"/>
  <c r="BB10" i="4"/>
  <c r="AT10" i="4"/>
  <c r="AL10" i="4"/>
  <c r="W10" i="4"/>
  <c r="P10" i="4"/>
  <c r="B10" i="4"/>
  <c r="AT8" i="4"/>
  <c r="AL8" i="4"/>
  <c r="P8" i="4"/>
  <c r="I8" i="4"/>
</calcChain>
</file>

<file path=xl/sharedStrings.xml><?xml version="1.0" encoding="utf-8"?>
<sst xmlns="http://schemas.openxmlformats.org/spreadsheetml/2006/main" count="316" uniqueCount="112">
  <si>
    <t>経営比較分析表（令和6年度決算）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</si>
  <si>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</si>
  <si>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</si>
  <si>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</si>
  <si>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</si>
  <si>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</si>
  <si>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</si>
  <si>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</si>
  <si>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</si>
  <si>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</si>
  <si>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</si>
  <si>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</si>
  <si>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</si>
  <si>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</si>
  <si>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</si>
  <si>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</si>
  <si>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</si>
  <si>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</si>
  <si>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</si>
  <si>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</si>
  <si>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</si>
  <si>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</si>
  <si>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</si>
  <si>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</si>
  <si>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</si>
  <si>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</si>
  <si>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</si>
  <si>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</si>
  <si>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</si>
  <si>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</si>
  <si>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</si>
  <si>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</si>
  <si>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</si>
  <si>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</si>
  <si>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</si>
  <si>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</si>
  <si>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</si>
  <si>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</si>
  <si>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</si>
  <si>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</si>
  <si>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</si>
  <si>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</si>
  <si>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</si>
  <si>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</si>
  <si>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</si>
  <si>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</si>
  <si>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</si>
  <si>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</si>
  <si>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</si>
  <si>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</si>
  <si>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</si>
  <si>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</si>
  <si>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</si>
  <si>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</si>
  <si>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</si>
  <si>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</si>
  <si>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</si>
  <si>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</si>
  <si>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</si>
  <si>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</si>
  <si>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</si>
  <si>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</si>
  <si>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</si>
  <si>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</si>
  <si>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</si>
  <si>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</si>
  <si>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</si>
  <si>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</si>
  <si>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</si>
  <si>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</si>
  <si>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</si>
  <si>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</si>
  <si>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</si>
  <si>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</si>
  <si>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</si>
  <si>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</si>
  <si>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</si>
  <si>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</si>
  <si>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</si>
  <si>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</si>
  <si>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</si>
  <si>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</si>
  <si>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</si>
  <si>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</si>
  <si>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</si>
  <si>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</si>
  <si>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</si>
  <si>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</si>
  <si>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</si>
  <si>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</si>
  <si>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</si>
  <si>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</si>
  <si>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</si>
  <si>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山梨県　山中湖村</t>
  </si>
  <si>
    <t>法適用</t>
  </si>
  <si>
    <t>水道事業</t>
  </si>
  <si>
    <t>簡易水道事業</t>
  </si>
  <si>
    <t>C2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</si>
  <si>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</si>
  <si>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</si>
  <si>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</si>
  <si>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</si>
  <si>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</si>
  <si>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</si>
  <si>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</si>
  <si>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</si>
  <si>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</si>
  <si>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</si>
  <si>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</si>
  <si>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①有形固定資産減価償却率、②管路経年化率、③管路更新率ともに低い状況である。
今後、人口減少に伴う施設利用率や有収率の低下が想定されるため、今後を見据えた更新工事を行っていく必要がある。
また、管路更新の財源確保のための料金改定を含めた検討も必要である。</t>
    <rPh sb="1" eb="7">
      <t>ユウケイコテイシサン</t>
    </rPh>
    <rPh sb="7" eb="12">
      <t>ゲンカショウキャクリツ</t>
    </rPh>
    <rPh sb="14" eb="19">
      <t>カンロケイネンカ</t>
    </rPh>
    <rPh sb="19" eb="20">
      <t>リツ</t>
    </rPh>
    <rPh sb="22" eb="24">
      <t>カンロ</t>
    </rPh>
    <rPh sb="24" eb="27">
      <t>コウシンリツ</t>
    </rPh>
    <rPh sb="30" eb="31">
      <t>ヒク</t>
    </rPh>
    <rPh sb="32" eb="34">
      <t>ジョウキョウ</t>
    </rPh>
    <rPh sb="39" eb="41">
      <t>コンゴ</t>
    </rPh>
    <rPh sb="42" eb="46">
      <t>ジンコウゲンショウ</t>
    </rPh>
    <rPh sb="47" eb="48">
      <t>トモナ</t>
    </rPh>
    <rPh sb="49" eb="54">
      <t>シセツリヨウリツ</t>
    </rPh>
    <rPh sb="55" eb="58">
      <t>ユウシュウリツ</t>
    </rPh>
    <rPh sb="59" eb="61">
      <t>テイカ</t>
    </rPh>
    <rPh sb="62" eb="64">
      <t>ソウテイ</t>
    </rPh>
    <rPh sb="70" eb="72">
      <t>コンゴ</t>
    </rPh>
    <rPh sb="73" eb="75">
      <t>ミス</t>
    </rPh>
    <rPh sb="77" eb="81">
      <t>コウシンコウジ</t>
    </rPh>
    <rPh sb="82" eb="83">
      <t>オコナ</t>
    </rPh>
    <rPh sb="87" eb="89">
      <t>ヒツヨウ</t>
    </rPh>
    <rPh sb="97" eb="101">
      <t>カンロコウシン</t>
    </rPh>
    <rPh sb="102" eb="106">
      <t>ザイゲンカクホ</t>
    </rPh>
    <rPh sb="110" eb="114">
      <t>リョウキンカイテイ</t>
    </rPh>
    <rPh sb="115" eb="116">
      <t>フク</t>
    </rPh>
    <rPh sb="118" eb="120">
      <t>ケントウ</t>
    </rPh>
    <rPh sb="121" eb="123">
      <t>ヒツヨウ</t>
    </rPh>
    <phoneticPr fontId="4"/>
  </si>
  <si>
    <t>山中湖村簡易水道事業は、令和6年度より公営企業会計に移行し、法適用となって初めての決算を迎えた。
①経常収支比率について、平均よりやや低い状況にあり、その主な経常収益は給水収益である。
②累積欠損金比率について、平均と同程度にあるが、0％の健全経営を目指す必要がある。
③流動比率について、平均より低い状況にあり、100％以上の安定した資産形成を目指す必要がある。
④企業債残高対給水収益比率について、平均を大きく下回っている。企業債現在高も低いが、給水収益も低いため、料金水準の見直しが必要と考えられる。
⑤料金回収率について、平均を上回っているが、電気代等の経費節減を継続していく。
⑥給水原価について、平均を大きく下回っているが、給水人口の減少に伴い有収水量が減少し、原価が上昇することが推測される。
⑦施設利用率について、平均よりやや低い状況にあり、人口減少を踏まえたダウンサイジング等の検討が必要である。
⑧有収率について、平均を上回っており、引き続き漏水等の対策を実施する。</t>
    <rPh sb="0" eb="4">
      <t>ヤマナカコムラ</t>
    </rPh>
    <rPh sb="4" eb="8">
      <t>カンイスイドウ</t>
    </rPh>
    <rPh sb="8" eb="10">
      <t>ジギョウ</t>
    </rPh>
    <rPh sb="12" eb="14">
      <t>レイワ</t>
    </rPh>
    <rPh sb="15" eb="17">
      <t>ネンド</t>
    </rPh>
    <rPh sb="19" eb="25">
      <t>コウエイキギョウカイケイ</t>
    </rPh>
    <rPh sb="26" eb="28">
      <t>イコウ</t>
    </rPh>
    <rPh sb="168" eb="172">
      <t>シサンケイセイ</t>
    </rPh>
    <rPh sb="173" eb="175">
      <t>メザ</t>
    </rPh>
    <rPh sb="176" eb="178">
      <t>ヒツヨウ</t>
    </rPh>
    <rPh sb="184" eb="189">
      <t>キギョウサイザンダカ</t>
    </rPh>
    <rPh sb="189" eb="190">
      <t>タイ</t>
    </rPh>
    <rPh sb="190" eb="196">
      <t>キュウスイシュウエキヒリツ</t>
    </rPh>
    <rPh sb="201" eb="203">
      <t>ヘイキン</t>
    </rPh>
    <rPh sb="204" eb="205">
      <t>オオ</t>
    </rPh>
    <rPh sb="207" eb="209">
      <t>シタマワ</t>
    </rPh>
    <rPh sb="214" eb="217">
      <t>キギョウサイ</t>
    </rPh>
    <rPh sb="217" eb="220">
      <t>ゲンザイダカ</t>
    </rPh>
    <rPh sb="221" eb="222">
      <t>ヒク</t>
    </rPh>
    <rPh sb="225" eb="229">
      <t>キュウスイシュウエキ</t>
    </rPh>
    <rPh sb="230" eb="231">
      <t>ヒク</t>
    </rPh>
    <rPh sb="235" eb="239">
      <t>リョウキンスイジュン</t>
    </rPh>
    <rPh sb="240" eb="242">
      <t>ミナオ</t>
    </rPh>
    <rPh sb="244" eb="246">
      <t>ヒツヨウ</t>
    </rPh>
    <rPh sb="247" eb="248">
      <t>カンガ</t>
    </rPh>
    <rPh sb="255" eb="260">
      <t>リョウキンカイシュウリツ</t>
    </rPh>
    <rPh sb="265" eb="267">
      <t>ヘイキン</t>
    </rPh>
    <rPh sb="268" eb="270">
      <t>ウワマワ</t>
    </rPh>
    <rPh sb="276" eb="280">
      <t>デンキダイトウ</t>
    </rPh>
    <rPh sb="281" eb="285">
      <t>ケイヒセツゲン</t>
    </rPh>
    <rPh sb="286" eb="288">
      <t>ケイゾク</t>
    </rPh>
    <rPh sb="295" eb="297">
      <t>キュウスイ</t>
    </rPh>
    <rPh sb="297" eb="299">
      <t>ゲンカ</t>
    </rPh>
    <rPh sb="304" eb="306">
      <t>ヘイキン</t>
    </rPh>
    <rPh sb="307" eb="308">
      <t>オオ</t>
    </rPh>
    <rPh sb="310" eb="312">
      <t>シタマワ</t>
    </rPh>
    <rPh sb="318" eb="322">
      <t>キュウスイジンコウ</t>
    </rPh>
    <rPh sb="323" eb="325">
      <t>ゲンショウ</t>
    </rPh>
    <rPh sb="326" eb="327">
      <t>トモナ</t>
    </rPh>
    <rPh sb="328" eb="332">
      <t>ユウシュウスイリョウ</t>
    </rPh>
    <rPh sb="333" eb="335">
      <t>ゲンショウ</t>
    </rPh>
    <rPh sb="337" eb="339">
      <t>ゲンカ</t>
    </rPh>
    <rPh sb="340" eb="342">
      <t>ジョウショウ</t>
    </rPh>
    <rPh sb="347" eb="349">
      <t>スイソク</t>
    </rPh>
    <rPh sb="355" eb="360">
      <t>シセツリヨウリツ</t>
    </rPh>
    <rPh sb="365" eb="367">
      <t>ヘイキン</t>
    </rPh>
    <rPh sb="371" eb="372">
      <t>ヒク</t>
    </rPh>
    <rPh sb="373" eb="375">
      <t>ジョウキョウ</t>
    </rPh>
    <rPh sb="379" eb="383">
      <t>ジンコウゲンショウ</t>
    </rPh>
    <rPh sb="384" eb="385">
      <t>フ</t>
    </rPh>
    <rPh sb="396" eb="397">
      <t>トウ</t>
    </rPh>
    <rPh sb="398" eb="400">
      <t>ケントウ</t>
    </rPh>
    <rPh sb="401" eb="403">
      <t>ヒツヨウ</t>
    </rPh>
    <rPh sb="409" eb="412">
      <t>ユウシュウリツ</t>
    </rPh>
    <rPh sb="417" eb="419">
      <t>ヘイキン</t>
    </rPh>
    <rPh sb="420" eb="422">
      <t>ウワマワ</t>
    </rPh>
    <rPh sb="427" eb="428">
      <t>ヒ</t>
    </rPh>
    <rPh sb="429" eb="430">
      <t>ツヅ</t>
    </rPh>
    <rPh sb="431" eb="433">
      <t>ロウスイ</t>
    </rPh>
    <rPh sb="433" eb="434">
      <t>トウ</t>
    </rPh>
    <rPh sb="435" eb="437">
      <t>タイサク</t>
    </rPh>
    <rPh sb="438" eb="440">
      <t>ジッシ</t>
    </rPh>
    <phoneticPr fontId="4"/>
  </si>
  <si>
    <t>簡易水道事業については、令和6年度より公営企業会計へ移行した。今後は、経営の可視化を図ることができたため、効率的な事業運営を推進し、経費節減に努めていく。
事業会計は独立採算を目指す必要があり、料金改定を含めた経営改善、計画的な老朽化対策が必要と考えられる。
地理的に広域化は難しいが、効率化・合理化を図られる部分があるか検討していく必要がある。</t>
    <rPh sb="0" eb="4">
      <t>カンイスイドウ</t>
    </rPh>
    <rPh sb="4" eb="6">
      <t>ジギョウ</t>
    </rPh>
    <rPh sb="12" eb="14">
      <t>レイワ</t>
    </rPh>
    <rPh sb="15" eb="17">
      <t>ネンド</t>
    </rPh>
    <rPh sb="19" eb="25">
      <t>コウエイキギョウカイケイ</t>
    </rPh>
    <rPh sb="26" eb="28">
      <t>イコウ</t>
    </rPh>
    <rPh sb="31" eb="33">
      <t>コンゴ</t>
    </rPh>
    <rPh sb="35" eb="37">
      <t>ケイエイ</t>
    </rPh>
    <rPh sb="38" eb="41">
      <t>カシカ</t>
    </rPh>
    <rPh sb="42" eb="43">
      <t>ハカ</t>
    </rPh>
    <rPh sb="53" eb="56">
      <t>コウリツテキ</t>
    </rPh>
    <rPh sb="57" eb="61">
      <t>ジギョウウンエイ</t>
    </rPh>
    <rPh sb="62" eb="64">
      <t>スイシン</t>
    </rPh>
    <rPh sb="66" eb="70">
      <t>ケイヒセツゲン</t>
    </rPh>
    <rPh sb="71" eb="72">
      <t>ツト</t>
    </rPh>
    <rPh sb="78" eb="82">
      <t>ジギョウカイケイ</t>
    </rPh>
    <rPh sb="83" eb="87">
      <t>ドクリツサイサン</t>
    </rPh>
    <rPh sb="88" eb="90">
      <t>メザ</t>
    </rPh>
    <rPh sb="91" eb="93">
      <t>ヒツヨウ</t>
    </rPh>
    <rPh sb="97" eb="101">
      <t>リョウキンカイテイ</t>
    </rPh>
    <rPh sb="102" eb="103">
      <t>フク</t>
    </rPh>
    <rPh sb="105" eb="107">
      <t>ケイエイ</t>
    </rPh>
    <rPh sb="107" eb="109">
      <t>カイゼン</t>
    </rPh>
    <rPh sb="110" eb="113">
      <t>ケイカクテキ</t>
    </rPh>
    <rPh sb="114" eb="117">
      <t>ロウキュウカ</t>
    </rPh>
    <rPh sb="117" eb="119">
      <t>タイサク</t>
    </rPh>
    <rPh sb="120" eb="122">
      <t>ヒツヨウ</t>
    </rPh>
    <rPh sb="123" eb="124">
      <t>カンガ</t>
    </rPh>
    <rPh sb="130" eb="133">
      <t>チリテキ</t>
    </rPh>
    <rPh sb="134" eb="137">
      <t>コウイキカ</t>
    </rPh>
    <rPh sb="138" eb="139">
      <t>ムズカ</t>
    </rPh>
    <rPh sb="143" eb="146">
      <t>コウリツカ</t>
    </rPh>
    <rPh sb="147" eb="149">
      <t>ゴウリ</t>
    </rPh>
    <rPh sb="149" eb="150">
      <t>カ</t>
    </rPh>
    <rPh sb="151" eb="152">
      <t>ハカ</t>
    </rPh>
    <rPh sb="155" eb="157">
      <t>ブブン</t>
    </rPh>
    <rPh sb="161" eb="163">
      <t>ケントウ</t>
    </rPh>
    <rPh sb="167" eb="169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</si>
</sst>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2" borderId="4" xfId="0" applyFont="1" applyFill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horizontal="left" vertical="center"/>
      <protection hidden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56-4F6A-8184-07E677797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56-4F6A-8184-07E677797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43.37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76-41B4-BCB8-496E96A55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56.35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76-41B4-BCB8-496E96A55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85.01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FB-4A78-8B6B-196548839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69.33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FB-4A78-8B6B-196548839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91.92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A4-45CA-B64E-7FBA5268E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A4-45CA-B64E-7FBA5268E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09-4753-9976-A26722383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37.619999999999997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09-4753-9976-A26722383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D6-4530-9786-E26D47066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D6-4530-9786-E26D47066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データ!$AI$6:$AM$6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20.28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D9-41E9-BC3D-72980F27A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18.309999999999999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D9-41E9-BC3D-72980F27A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90.47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3E-43B8-AF8D-975D377C5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146.79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3E-43B8-AF8D-975D377C5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192.74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12-4709-BE85-BA62741E6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1124.56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12-4709-BE85-BA62741E6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84.47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7-4116-9155-CB68C2CF8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53.53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77-4116-9155-CB68C2CF8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74.12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5D-4725-B182-C7DACE46A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236.73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5D-4725-B182-C7DACE46A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【102.02】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【26.96】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【142.39】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【1,043.36】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【70.34】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16065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【48.33】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【285.60】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【35.50】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W51" zoomScaleNormal="100" workbookViewId="0">
      <selection activeCell="CA66" sqref="CA66"/>
    </sheetView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75" t="s">
        <v>0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</row>
    <row r="3" spans="1:78" ht="9.75" customHeight="1" x14ac:dyDescent="0.2">
      <c r="A3" s="2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</row>
    <row r="4" spans="1:78" ht="9.75" customHeight="1" x14ac:dyDescent="0.2">
      <c r="A4" s="2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76" t="str">
        <f>データ!H6</f>
        <v>山梨県　山中湖村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7"/>
      <c r="AE6" s="77"/>
      <c r="AF6" s="77"/>
      <c r="AG6" s="77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44" t="s">
        <v>1</v>
      </c>
      <c r="C7" s="45"/>
      <c r="D7" s="45"/>
      <c r="E7" s="45"/>
      <c r="F7" s="45"/>
      <c r="G7" s="45"/>
      <c r="H7" s="45"/>
      <c r="I7" s="44" t="s">
        <v>2</v>
      </c>
      <c r="J7" s="45"/>
      <c r="K7" s="45"/>
      <c r="L7" s="45"/>
      <c r="M7" s="45"/>
      <c r="N7" s="45"/>
      <c r="O7" s="66"/>
      <c r="P7" s="46" t="s">
        <v>3</v>
      </c>
      <c r="Q7" s="46"/>
      <c r="R7" s="46"/>
      <c r="S7" s="46"/>
      <c r="T7" s="46"/>
      <c r="U7" s="46"/>
      <c r="V7" s="46"/>
      <c r="W7" s="46" t="s">
        <v>4</v>
      </c>
      <c r="X7" s="46"/>
      <c r="Y7" s="46"/>
      <c r="Z7" s="46"/>
      <c r="AA7" s="46"/>
      <c r="AB7" s="46"/>
      <c r="AC7" s="46"/>
      <c r="AD7" s="46" t="s">
        <v>5</v>
      </c>
      <c r="AE7" s="46"/>
      <c r="AF7" s="46"/>
      <c r="AG7" s="46"/>
      <c r="AH7" s="46"/>
      <c r="AI7" s="46"/>
      <c r="AJ7" s="46"/>
      <c r="AK7" s="2"/>
      <c r="AL7" s="46" t="s">
        <v>6</v>
      </c>
      <c r="AM7" s="46"/>
      <c r="AN7" s="46"/>
      <c r="AO7" s="46"/>
      <c r="AP7" s="46"/>
      <c r="AQ7" s="46"/>
      <c r="AR7" s="46"/>
      <c r="AS7" s="46"/>
      <c r="AT7" s="44" t="s">
        <v>7</v>
      </c>
      <c r="AU7" s="45"/>
      <c r="AV7" s="45"/>
      <c r="AW7" s="45"/>
      <c r="AX7" s="45"/>
      <c r="AY7" s="45"/>
      <c r="AZ7" s="45"/>
      <c r="BA7" s="45"/>
      <c r="BB7" s="46" t="s">
        <v>8</v>
      </c>
      <c r="BC7" s="46"/>
      <c r="BD7" s="46"/>
      <c r="BE7" s="46"/>
      <c r="BF7" s="46"/>
      <c r="BG7" s="46"/>
      <c r="BH7" s="46"/>
      <c r="BI7" s="46"/>
      <c r="BJ7" s="3"/>
      <c r="BK7" s="3"/>
      <c r="BL7" s="78" t="s">
        <v>9</v>
      </c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80"/>
    </row>
    <row r="8" spans="1:78" ht="18.75" customHeight="1" x14ac:dyDescent="0.2">
      <c r="A8" s="2"/>
      <c r="B8" s="71" t="str">
        <f>データ!$I$6</f>
        <v>法適用</v>
      </c>
      <c r="C8" s="72"/>
      <c r="D8" s="72"/>
      <c r="E8" s="72"/>
      <c r="F8" s="72"/>
      <c r="G8" s="72"/>
      <c r="H8" s="72"/>
      <c r="I8" s="71" t="str">
        <f>データ!$J$6</f>
        <v>水道事業</v>
      </c>
      <c r="J8" s="72"/>
      <c r="K8" s="72"/>
      <c r="L8" s="72"/>
      <c r="M8" s="72"/>
      <c r="N8" s="72"/>
      <c r="O8" s="73"/>
      <c r="P8" s="74" t="str">
        <f>データ!$K$6</f>
        <v>簡易水道事業</v>
      </c>
      <c r="Q8" s="74"/>
      <c r="R8" s="74"/>
      <c r="S8" s="74"/>
      <c r="T8" s="74"/>
      <c r="U8" s="74"/>
      <c r="V8" s="74"/>
      <c r="W8" s="74" t="str">
        <f>データ!$L$6</f>
        <v>C2</v>
      </c>
      <c r="X8" s="74"/>
      <c r="Y8" s="74"/>
      <c r="Z8" s="74"/>
      <c r="AA8" s="74"/>
      <c r="AB8" s="74"/>
      <c r="AC8" s="74"/>
      <c r="AD8" s="74" t="str">
        <f>データ!$M$6</f>
        <v>非設置</v>
      </c>
      <c r="AE8" s="74"/>
      <c r="AF8" s="74"/>
      <c r="AG8" s="74"/>
      <c r="AH8" s="74"/>
      <c r="AI8" s="74"/>
      <c r="AJ8" s="74"/>
      <c r="AK8" s="2"/>
      <c r="AL8" s="65">
        <f>データ!$R$6</f>
        <v>5822</v>
      </c>
      <c r="AM8" s="65"/>
      <c r="AN8" s="65"/>
      <c r="AO8" s="65"/>
      <c r="AP8" s="65"/>
      <c r="AQ8" s="65"/>
      <c r="AR8" s="65"/>
      <c r="AS8" s="65"/>
      <c r="AT8" s="36">
        <f>データ!$S$6</f>
        <v>53.05</v>
      </c>
      <c r="AU8" s="37"/>
      <c r="AV8" s="37"/>
      <c r="AW8" s="37"/>
      <c r="AX8" s="37"/>
      <c r="AY8" s="37"/>
      <c r="AZ8" s="37"/>
      <c r="BA8" s="37"/>
      <c r="BB8" s="54">
        <f>データ!$T$6</f>
        <v>109.75</v>
      </c>
      <c r="BC8" s="54"/>
      <c r="BD8" s="54"/>
      <c r="BE8" s="54"/>
      <c r="BF8" s="54"/>
      <c r="BG8" s="54"/>
      <c r="BH8" s="54"/>
      <c r="BI8" s="54"/>
      <c r="BJ8" s="3"/>
      <c r="BK8" s="3"/>
      <c r="BL8" s="67" t="s">
        <v>10</v>
      </c>
      <c r="BM8" s="68"/>
      <c r="BN8" s="69" t="s">
        <v>11</v>
      </c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70"/>
    </row>
    <row r="9" spans="1:78" ht="18.75" customHeight="1" x14ac:dyDescent="0.2">
      <c r="A9" s="2"/>
      <c r="B9" s="44" t="s">
        <v>12</v>
      </c>
      <c r="C9" s="45"/>
      <c r="D9" s="45"/>
      <c r="E9" s="45"/>
      <c r="F9" s="45"/>
      <c r="G9" s="45"/>
      <c r="H9" s="45"/>
      <c r="I9" s="44" t="s">
        <v>13</v>
      </c>
      <c r="J9" s="45"/>
      <c r="K9" s="45"/>
      <c r="L9" s="45"/>
      <c r="M9" s="45"/>
      <c r="N9" s="45"/>
      <c r="O9" s="66"/>
      <c r="P9" s="46" t="s">
        <v>14</v>
      </c>
      <c r="Q9" s="46"/>
      <c r="R9" s="46"/>
      <c r="S9" s="46"/>
      <c r="T9" s="46"/>
      <c r="U9" s="46"/>
      <c r="V9" s="46"/>
      <c r="W9" s="46" t="s">
        <v>15</v>
      </c>
      <c r="X9" s="46"/>
      <c r="Y9" s="46"/>
      <c r="Z9" s="46"/>
      <c r="AA9" s="46"/>
      <c r="AB9" s="46"/>
      <c r="AC9" s="46"/>
      <c r="AD9" s="2"/>
      <c r="AE9" s="2"/>
      <c r="AF9" s="2"/>
      <c r="AG9" s="2"/>
      <c r="AH9" s="2"/>
      <c r="AI9" s="2"/>
      <c r="AJ9" s="2"/>
      <c r="AK9" s="2"/>
      <c r="AL9" s="46" t="s">
        <v>16</v>
      </c>
      <c r="AM9" s="46"/>
      <c r="AN9" s="46"/>
      <c r="AO9" s="46"/>
      <c r="AP9" s="46"/>
      <c r="AQ9" s="46"/>
      <c r="AR9" s="46"/>
      <c r="AS9" s="46"/>
      <c r="AT9" s="44" t="s">
        <v>17</v>
      </c>
      <c r="AU9" s="45"/>
      <c r="AV9" s="45"/>
      <c r="AW9" s="45"/>
      <c r="AX9" s="45"/>
      <c r="AY9" s="45"/>
      <c r="AZ9" s="45"/>
      <c r="BA9" s="45"/>
      <c r="BB9" s="46" t="s">
        <v>18</v>
      </c>
      <c r="BC9" s="46"/>
      <c r="BD9" s="46"/>
      <c r="BE9" s="46"/>
      <c r="BF9" s="46"/>
      <c r="BG9" s="46"/>
      <c r="BH9" s="46"/>
      <c r="BI9" s="46"/>
      <c r="BJ9" s="3"/>
      <c r="BK9" s="3"/>
      <c r="BL9" s="47" t="s">
        <v>19</v>
      </c>
      <c r="BM9" s="48"/>
      <c r="BN9" s="49" t="s">
        <v>20</v>
      </c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50"/>
    </row>
    <row r="10" spans="1:78" ht="18.75" customHeight="1" x14ac:dyDescent="0.2">
      <c r="A10" s="2"/>
      <c r="B10" s="36" t="str">
        <f>データ!$N$6</f>
        <v>-</v>
      </c>
      <c r="C10" s="37"/>
      <c r="D10" s="37"/>
      <c r="E10" s="37"/>
      <c r="F10" s="37"/>
      <c r="G10" s="37"/>
      <c r="H10" s="37"/>
      <c r="I10" s="36">
        <f>データ!$O$6</f>
        <v>87.51</v>
      </c>
      <c r="J10" s="37"/>
      <c r="K10" s="37"/>
      <c r="L10" s="37"/>
      <c r="M10" s="37"/>
      <c r="N10" s="37"/>
      <c r="O10" s="64"/>
      <c r="P10" s="54">
        <f>データ!$P$6</f>
        <v>89.03</v>
      </c>
      <c r="Q10" s="54"/>
      <c r="R10" s="54"/>
      <c r="S10" s="54"/>
      <c r="T10" s="54"/>
      <c r="U10" s="54"/>
      <c r="V10" s="54"/>
      <c r="W10" s="65">
        <f>データ!$Q$6</f>
        <v>1111</v>
      </c>
      <c r="X10" s="65"/>
      <c r="Y10" s="65"/>
      <c r="Z10" s="65"/>
      <c r="AA10" s="65"/>
      <c r="AB10" s="65"/>
      <c r="AC10" s="65"/>
      <c r="AD10" s="2"/>
      <c r="AE10" s="2"/>
      <c r="AF10" s="2"/>
      <c r="AG10" s="2"/>
      <c r="AH10" s="2"/>
      <c r="AI10" s="2"/>
      <c r="AJ10" s="2"/>
      <c r="AK10" s="2"/>
      <c r="AL10" s="65">
        <f>データ!$U$6</f>
        <v>5160</v>
      </c>
      <c r="AM10" s="65"/>
      <c r="AN10" s="65"/>
      <c r="AO10" s="65"/>
      <c r="AP10" s="65"/>
      <c r="AQ10" s="65"/>
      <c r="AR10" s="65"/>
      <c r="AS10" s="65"/>
      <c r="AT10" s="36">
        <f>データ!$V$6</f>
        <v>6.86</v>
      </c>
      <c r="AU10" s="37"/>
      <c r="AV10" s="37"/>
      <c r="AW10" s="37"/>
      <c r="AX10" s="37"/>
      <c r="AY10" s="37"/>
      <c r="AZ10" s="37"/>
      <c r="BA10" s="37"/>
      <c r="BB10" s="54">
        <f>データ!$W$6</f>
        <v>752.19</v>
      </c>
      <c r="BC10" s="54"/>
      <c r="BD10" s="54"/>
      <c r="BE10" s="54"/>
      <c r="BF10" s="54"/>
      <c r="BG10" s="54"/>
      <c r="BH10" s="54"/>
      <c r="BI10" s="54"/>
      <c r="BJ10" s="2"/>
      <c r="BK10" s="2"/>
      <c r="BL10" s="55" t="s">
        <v>21</v>
      </c>
      <c r="BM10" s="56"/>
      <c r="BN10" s="57" t="s">
        <v>22</v>
      </c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8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9" t="s">
        <v>23</v>
      </c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</row>
    <row r="14" spans="1:78" ht="13.5" customHeight="1" x14ac:dyDescent="0.2">
      <c r="A14" s="2"/>
      <c r="B14" s="61" t="s">
        <v>24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3"/>
      <c r="BK14" s="2"/>
      <c r="BL14" s="30" t="s">
        <v>25</v>
      </c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2"/>
    </row>
    <row r="15" spans="1:78" ht="13.5" customHeight="1" x14ac:dyDescent="0.2">
      <c r="A15" s="2"/>
      <c r="B15" s="41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3"/>
      <c r="BK15" s="2"/>
      <c r="BL15" s="33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5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38" t="s">
        <v>110</v>
      </c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40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38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40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38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40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38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40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38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40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38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40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38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40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38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40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38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40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38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40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38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40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38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40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38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40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38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40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38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40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38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40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38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40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38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40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38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40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38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40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38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40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38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40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38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40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38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40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38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40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38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40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38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40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38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40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8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40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0" t="s">
        <v>26</v>
      </c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2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33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5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38" t="s">
        <v>109</v>
      </c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40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38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40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38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40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38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40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38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40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38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40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38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40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38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40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38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40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38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40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38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40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38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40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38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40"/>
    </row>
    <row r="60" spans="1:78" ht="13.5" customHeight="1" x14ac:dyDescent="0.2">
      <c r="A60" s="2"/>
      <c r="B60" s="41" t="s">
        <v>27</v>
      </c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3"/>
      <c r="BK60" s="2"/>
      <c r="BL60" s="38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40"/>
    </row>
    <row r="61" spans="1:78" ht="13.5" customHeight="1" x14ac:dyDescent="0.2">
      <c r="A61" s="2"/>
      <c r="B61" s="41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3"/>
      <c r="BK61" s="2"/>
      <c r="BL61" s="38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40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38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40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8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40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0" t="s">
        <v>28</v>
      </c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2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33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  <c r="BY65" s="34"/>
      <c r="BZ65" s="35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38" t="s">
        <v>111</v>
      </c>
      <c r="BM66" s="39"/>
      <c r="BN66" s="39"/>
      <c r="BO66" s="39"/>
      <c r="BP66" s="39"/>
      <c r="BQ66" s="39"/>
      <c r="BR66" s="39"/>
      <c r="BS66" s="39"/>
      <c r="BT66" s="39"/>
      <c r="BU66" s="39"/>
      <c r="BV66" s="39"/>
      <c r="BW66" s="39"/>
      <c r="BX66" s="39"/>
      <c r="BY66" s="39"/>
      <c r="BZ66" s="40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38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BW67" s="39"/>
      <c r="BX67" s="39"/>
      <c r="BY67" s="39"/>
      <c r="BZ67" s="40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38"/>
      <c r="BM68" s="39"/>
      <c r="BN68" s="39"/>
      <c r="BO68" s="39"/>
      <c r="BP68" s="39"/>
      <c r="BQ68" s="39"/>
      <c r="BR68" s="39"/>
      <c r="BS68" s="39"/>
      <c r="BT68" s="39"/>
      <c r="BU68" s="39"/>
      <c r="BV68" s="39"/>
      <c r="BW68" s="39"/>
      <c r="BX68" s="39"/>
      <c r="BY68" s="39"/>
      <c r="BZ68" s="40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38"/>
      <c r="BM69" s="39"/>
      <c r="BN69" s="39"/>
      <c r="BO69" s="39"/>
      <c r="BP69" s="39"/>
      <c r="BQ69" s="39"/>
      <c r="BR69" s="39"/>
      <c r="BS69" s="39"/>
      <c r="BT69" s="39"/>
      <c r="BU69" s="39"/>
      <c r="BV69" s="39"/>
      <c r="BW69" s="39"/>
      <c r="BX69" s="39"/>
      <c r="BY69" s="39"/>
      <c r="BZ69" s="40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38"/>
      <c r="BM70" s="39"/>
      <c r="BN70" s="39"/>
      <c r="BO70" s="39"/>
      <c r="BP70" s="39"/>
      <c r="BQ70" s="39"/>
      <c r="BR70" s="39"/>
      <c r="BS70" s="39"/>
      <c r="BT70" s="39"/>
      <c r="BU70" s="39"/>
      <c r="BV70" s="39"/>
      <c r="BW70" s="39"/>
      <c r="BX70" s="39"/>
      <c r="BY70" s="39"/>
      <c r="BZ70" s="40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38"/>
      <c r="BM71" s="39"/>
      <c r="BN71" s="39"/>
      <c r="BO71" s="39"/>
      <c r="BP71" s="39"/>
      <c r="BQ71" s="39"/>
      <c r="BR71" s="39"/>
      <c r="BS71" s="39"/>
      <c r="BT71" s="39"/>
      <c r="BU71" s="39"/>
      <c r="BV71" s="39"/>
      <c r="BW71" s="39"/>
      <c r="BX71" s="39"/>
      <c r="BY71" s="39"/>
      <c r="BZ71" s="40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38"/>
      <c r="BM72" s="39"/>
      <c r="BN72" s="39"/>
      <c r="BO72" s="39"/>
      <c r="BP72" s="39"/>
      <c r="BQ72" s="39"/>
      <c r="BR72" s="39"/>
      <c r="BS72" s="39"/>
      <c r="BT72" s="39"/>
      <c r="BU72" s="39"/>
      <c r="BV72" s="39"/>
      <c r="BW72" s="39"/>
      <c r="BX72" s="39"/>
      <c r="BY72" s="39"/>
      <c r="BZ72" s="40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38"/>
      <c r="BM73" s="39"/>
      <c r="BN73" s="39"/>
      <c r="BO73" s="39"/>
      <c r="BP73" s="39"/>
      <c r="BQ73" s="39"/>
      <c r="BR73" s="39"/>
      <c r="BS73" s="39"/>
      <c r="BT73" s="39"/>
      <c r="BU73" s="39"/>
      <c r="BV73" s="39"/>
      <c r="BW73" s="39"/>
      <c r="BX73" s="39"/>
      <c r="BY73" s="39"/>
      <c r="BZ73" s="40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38"/>
      <c r="BM74" s="39"/>
      <c r="BN74" s="39"/>
      <c r="BO74" s="39"/>
      <c r="BP74" s="39"/>
      <c r="BQ74" s="39"/>
      <c r="BR74" s="39"/>
      <c r="BS74" s="39"/>
      <c r="BT74" s="39"/>
      <c r="BU74" s="39"/>
      <c r="BV74" s="39"/>
      <c r="BW74" s="39"/>
      <c r="BX74" s="39"/>
      <c r="BY74" s="39"/>
      <c r="BZ74" s="40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38"/>
      <c r="BM75" s="39"/>
      <c r="BN75" s="39"/>
      <c r="BO75" s="39"/>
      <c r="BP75" s="39"/>
      <c r="BQ75" s="39"/>
      <c r="BR75" s="39"/>
      <c r="BS75" s="39"/>
      <c r="BT75" s="39"/>
      <c r="BU75" s="39"/>
      <c r="BV75" s="39"/>
      <c r="BW75" s="39"/>
      <c r="BX75" s="39"/>
      <c r="BY75" s="39"/>
      <c r="BZ75" s="40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38"/>
      <c r="BM76" s="39"/>
      <c r="BN76" s="39"/>
      <c r="BO76" s="39"/>
      <c r="BP76" s="39"/>
      <c r="BQ76" s="39"/>
      <c r="BR76" s="39"/>
      <c r="BS76" s="39"/>
      <c r="BT76" s="39"/>
      <c r="BU76" s="39"/>
      <c r="BV76" s="39"/>
      <c r="BW76" s="39"/>
      <c r="BX76" s="39"/>
      <c r="BY76" s="39"/>
      <c r="BZ76" s="40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38"/>
      <c r="BM77" s="39"/>
      <c r="BN77" s="39"/>
      <c r="BO77" s="39"/>
      <c r="BP77" s="39"/>
      <c r="BQ77" s="39"/>
      <c r="BR77" s="39"/>
      <c r="BS77" s="39"/>
      <c r="BT77" s="39"/>
      <c r="BU77" s="39"/>
      <c r="BV77" s="39"/>
      <c r="BW77" s="39"/>
      <c r="BX77" s="39"/>
      <c r="BY77" s="39"/>
      <c r="BZ77" s="40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38"/>
      <c r="BM78" s="39"/>
      <c r="BN78" s="39"/>
      <c r="BO78" s="39"/>
      <c r="BP78" s="39"/>
      <c r="BQ78" s="39"/>
      <c r="BR78" s="39"/>
      <c r="BS78" s="39"/>
      <c r="BT78" s="39"/>
      <c r="BU78" s="39"/>
      <c r="BV78" s="39"/>
      <c r="BW78" s="39"/>
      <c r="BX78" s="39"/>
      <c r="BY78" s="39"/>
      <c r="BZ78" s="40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38"/>
      <c r="BM79" s="39"/>
      <c r="BN79" s="39"/>
      <c r="BO79" s="39"/>
      <c r="BP79" s="39"/>
      <c r="BQ79" s="39"/>
      <c r="BR79" s="39"/>
      <c r="BS79" s="39"/>
      <c r="BT79" s="39"/>
      <c r="BU79" s="39"/>
      <c r="BV79" s="39"/>
      <c r="BW79" s="39"/>
      <c r="BX79" s="39"/>
      <c r="BY79" s="39"/>
      <c r="BZ79" s="40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38"/>
      <c r="BM80" s="39"/>
      <c r="BN80" s="39"/>
      <c r="BO80" s="39"/>
      <c r="BP80" s="39"/>
      <c r="BQ80" s="39"/>
      <c r="BR80" s="39"/>
      <c r="BS80" s="39"/>
      <c r="BT80" s="39"/>
      <c r="BU80" s="39"/>
      <c r="BV80" s="39"/>
      <c r="BW80" s="39"/>
      <c r="BX80" s="39"/>
      <c r="BY80" s="39"/>
      <c r="BZ80" s="40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38"/>
      <c r="BM81" s="39"/>
      <c r="BN81" s="39"/>
      <c r="BO81" s="39"/>
      <c r="BP81" s="39"/>
      <c r="BQ81" s="39"/>
      <c r="BR81" s="39"/>
      <c r="BS81" s="39"/>
      <c r="BT81" s="39"/>
      <c r="BU81" s="39"/>
      <c r="BV81" s="39"/>
      <c r="BW81" s="39"/>
      <c r="BX81" s="39"/>
      <c r="BY81" s="39"/>
      <c r="BZ81" s="40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51"/>
      <c r="BM82" s="52"/>
      <c r="BN82" s="52"/>
      <c r="BO82" s="52"/>
      <c r="BP82" s="52"/>
      <c r="BQ82" s="52"/>
      <c r="BR82" s="52"/>
      <c r="BS82" s="52"/>
      <c r="BT82" s="52"/>
      <c r="BU82" s="52"/>
      <c r="BV82" s="52"/>
      <c r="BW82" s="52"/>
      <c r="BX82" s="52"/>
      <c r="BY82" s="52"/>
      <c r="BZ82" s="53"/>
    </row>
    <row r="83" spans="1:78" x14ac:dyDescent="0.2">
      <c r="C83" s="12"/>
    </row>
    <row r="84" spans="1:78" hidden="1" x14ac:dyDescent="0.2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2">
      <c r="B85" s="13"/>
      <c r="C85" s="13"/>
      <c r="D85" s="13"/>
      <c r="E85" s="13" t="str">
        <f>データ!AH6</f>
        <v>【102.02】</v>
      </c>
      <c r="F85" s="13" t="str">
        <f>データ!AS6</f>
        <v>【26.96】</v>
      </c>
      <c r="G85" s="13" t="str">
        <f>データ!BD6</f>
        <v>【142.39】</v>
      </c>
      <c r="H85" s="13" t="str">
        <f>データ!BO6</f>
        <v>【1,043.36】</v>
      </c>
      <c r="I85" s="13" t="str">
        <f>データ!BZ6</f>
        <v>【56.19】</v>
      </c>
      <c r="J85" s="13" t="str">
        <f>データ!CK6</f>
        <v>【285.60】</v>
      </c>
      <c r="K85" s="13" t="str">
        <f>データ!CV6</f>
        <v>【48.33】</v>
      </c>
      <c r="L85" s="13" t="str">
        <f>データ!DG6</f>
        <v>【70.34】</v>
      </c>
      <c r="M85" s="13" t="str">
        <f>データ!DR6</f>
        <v>【35.50】</v>
      </c>
      <c r="N85" s="13" t="str">
        <f>データ!EC6</f>
        <v>【16.16】</v>
      </c>
      <c r="O85" s="13" t="str">
        <f>データ!EN6</f>
        <v>【0.28】</v>
      </c>
    </row>
  </sheetData>
  <sheetProtection algorithmName="SHA-512" hashValue="84on95jww+ZC30nf5nJxGtAkG0IQywlmxfuw8LkwA5QGA7L/KXtgVapNrhKRKOXSBI0jTWJIHM9GARYyTDlleQ==" saltValue="Qotwiw0B0tLxb4Opr716rA==" spinCount="100000" sheet="1" objects="1" scenarios="1" formatCells="0" formatColumns="0" formatRows="0"/>
  <mergeCells count="48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L9:AS9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BL64:BZ65"/>
    <mergeCell ref="AT10:BA10"/>
    <mergeCell ref="BL16:BZ44"/>
    <mergeCell ref="BL45:BZ46"/>
    <mergeCell ref="BL47:BZ63"/>
    <mergeCell ref="B60:BJ61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4" x14ac:dyDescent="0.2">
      <c r="A1" t="s">
        <v>41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2">
      <c r="A2" s="15" t="s">
        <v>42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2">
      <c r="A3" s="15" t="s">
        <v>43</v>
      </c>
      <c r="B3" s="16" t="s">
        <v>44</v>
      </c>
      <c r="C3" s="16" t="s">
        <v>45</v>
      </c>
      <c r="D3" s="16" t="s">
        <v>46</v>
      </c>
      <c r="E3" s="16" t="s">
        <v>47</v>
      </c>
      <c r="F3" s="16" t="s">
        <v>48</v>
      </c>
      <c r="G3" s="16" t="s">
        <v>49</v>
      </c>
      <c r="H3" s="82" t="s">
        <v>50</v>
      </c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4"/>
      <c r="X3" s="88" t="s">
        <v>51</v>
      </c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 t="s">
        <v>52</v>
      </c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</row>
    <row r="4" spans="1:144" x14ac:dyDescent="0.2">
      <c r="A4" s="15" t="s">
        <v>53</v>
      </c>
      <c r="B4" s="17"/>
      <c r="C4" s="17"/>
      <c r="D4" s="17"/>
      <c r="E4" s="17"/>
      <c r="F4" s="17"/>
      <c r="G4" s="17"/>
      <c r="H4" s="85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7"/>
      <c r="X4" s="81" t="s">
        <v>54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 t="s">
        <v>55</v>
      </c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 t="s">
        <v>56</v>
      </c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 t="s">
        <v>57</v>
      </c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 t="s">
        <v>58</v>
      </c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 t="s">
        <v>59</v>
      </c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 t="s">
        <v>60</v>
      </c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 t="s">
        <v>61</v>
      </c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 t="s">
        <v>62</v>
      </c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 t="s">
        <v>63</v>
      </c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 t="s">
        <v>64</v>
      </c>
      <c r="EE4" s="81"/>
      <c r="EF4" s="81"/>
      <c r="EG4" s="81"/>
      <c r="EH4" s="81"/>
      <c r="EI4" s="81"/>
      <c r="EJ4" s="81"/>
      <c r="EK4" s="81"/>
      <c r="EL4" s="81"/>
      <c r="EM4" s="81"/>
      <c r="EN4" s="81"/>
    </row>
    <row r="5" spans="1:144" x14ac:dyDescent="0.2">
      <c r="A5" s="15" t="s">
        <v>65</v>
      </c>
      <c r="B5" s="18"/>
      <c r="C5" s="18"/>
      <c r="D5" s="18"/>
      <c r="E5" s="18"/>
      <c r="F5" s="18"/>
      <c r="G5" s="18"/>
      <c r="H5" s="19" t="s">
        <v>66</v>
      </c>
      <c r="I5" s="19" t="s">
        <v>67</v>
      </c>
      <c r="J5" s="19" t="s">
        <v>68</v>
      </c>
      <c r="K5" s="19" t="s">
        <v>69</v>
      </c>
      <c r="L5" s="19" t="s">
        <v>70</v>
      </c>
      <c r="M5" s="19" t="s">
        <v>5</v>
      </c>
      <c r="N5" s="19" t="s">
        <v>71</v>
      </c>
      <c r="O5" s="19" t="s">
        <v>72</v>
      </c>
      <c r="P5" s="19" t="s">
        <v>73</v>
      </c>
      <c r="Q5" s="19" t="s">
        <v>74</v>
      </c>
      <c r="R5" s="19" t="s">
        <v>75</v>
      </c>
      <c r="S5" s="19" t="s">
        <v>76</v>
      </c>
      <c r="T5" s="19" t="s">
        <v>77</v>
      </c>
      <c r="U5" s="19" t="s">
        <v>78</v>
      </c>
      <c r="V5" s="19" t="s">
        <v>79</v>
      </c>
      <c r="W5" s="19" t="s">
        <v>80</v>
      </c>
      <c r="X5" s="19" t="s">
        <v>81</v>
      </c>
      <c r="Y5" s="19" t="s">
        <v>82</v>
      </c>
      <c r="Z5" s="19" t="s">
        <v>83</v>
      </c>
      <c r="AA5" s="19" t="s">
        <v>84</v>
      </c>
      <c r="AB5" s="19" t="s">
        <v>85</v>
      </c>
      <c r="AC5" s="19" t="s">
        <v>86</v>
      </c>
      <c r="AD5" s="19" t="s">
        <v>87</v>
      </c>
      <c r="AE5" s="19" t="s">
        <v>88</v>
      </c>
      <c r="AF5" s="19" t="s">
        <v>89</v>
      </c>
      <c r="AG5" s="19" t="s">
        <v>90</v>
      </c>
      <c r="AH5" s="19" t="s">
        <v>29</v>
      </c>
      <c r="AI5" s="19" t="s">
        <v>81</v>
      </c>
      <c r="AJ5" s="19" t="s">
        <v>82</v>
      </c>
      <c r="AK5" s="19" t="s">
        <v>83</v>
      </c>
      <c r="AL5" s="19" t="s">
        <v>84</v>
      </c>
      <c r="AM5" s="19" t="s">
        <v>85</v>
      </c>
      <c r="AN5" s="19" t="s">
        <v>86</v>
      </c>
      <c r="AO5" s="19" t="s">
        <v>87</v>
      </c>
      <c r="AP5" s="19" t="s">
        <v>88</v>
      </c>
      <c r="AQ5" s="19" t="s">
        <v>89</v>
      </c>
      <c r="AR5" s="19" t="s">
        <v>90</v>
      </c>
      <c r="AS5" s="19" t="s">
        <v>91</v>
      </c>
      <c r="AT5" s="19" t="s">
        <v>81</v>
      </c>
      <c r="AU5" s="19" t="s">
        <v>82</v>
      </c>
      <c r="AV5" s="19" t="s">
        <v>83</v>
      </c>
      <c r="AW5" s="19" t="s">
        <v>84</v>
      </c>
      <c r="AX5" s="19" t="s">
        <v>85</v>
      </c>
      <c r="AY5" s="19" t="s">
        <v>86</v>
      </c>
      <c r="AZ5" s="19" t="s">
        <v>87</v>
      </c>
      <c r="BA5" s="19" t="s">
        <v>88</v>
      </c>
      <c r="BB5" s="19" t="s">
        <v>89</v>
      </c>
      <c r="BC5" s="19" t="s">
        <v>90</v>
      </c>
      <c r="BD5" s="19" t="s">
        <v>91</v>
      </c>
      <c r="BE5" s="19" t="s">
        <v>81</v>
      </c>
      <c r="BF5" s="19" t="s">
        <v>82</v>
      </c>
      <c r="BG5" s="19" t="s">
        <v>83</v>
      </c>
      <c r="BH5" s="19" t="s">
        <v>84</v>
      </c>
      <c r="BI5" s="19" t="s">
        <v>85</v>
      </c>
      <c r="BJ5" s="19" t="s">
        <v>86</v>
      </c>
      <c r="BK5" s="19" t="s">
        <v>87</v>
      </c>
      <c r="BL5" s="19" t="s">
        <v>88</v>
      </c>
      <c r="BM5" s="19" t="s">
        <v>89</v>
      </c>
      <c r="BN5" s="19" t="s">
        <v>90</v>
      </c>
      <c r="BO5" s="19" t="s">
        <v>91</v>
      </c>
      <c r="BP5" s="19" t="s">
        <v>81</v>
      </c>
      <c r="BQ5" s="19" t="s">
        <v>82</v>
      </c>
      <c r="BR5" s="19" t="s">
        <v>83</v>
      </c>
      <c r="BS5" s="19" t="s">
        <v>84</v>
      </c>
      <c r="BT5" s="19" t="s">
        <v>85</v>
      </c>
      <c r="BU5" s="19" t="s">
        <v>86</v>
      </c>
      <c r="BV5" s="19" t="s">
        <v>87</v>
      </c>
      <c r="BW5" s="19" t="s">
        <v>88</v>
      </c>
      <c r="BX5" s="19" t="s">
        <v>89</v>
      </c>
      <c r="BY5" s="19" t="s">
        <v>90</v>
      </c>
      <c r="BZ5" s="19" t="s">
        <v>91</v>
      </c>
      <c r="CA5" s="19" t="s">
        <v>81</v>
      </c>
      <c r="CB5" s="19" t="s">
        <v>82</v>
      </c>
      <c r="CC5" s="19" t="s">
        <v>83</v>
      </c>
      <c r="CD5" s="19" t="s">
        <v>84</v>
      </c>
      <c r="CE5" s="19" t="s">
        <v>85</v>
      </c>
      <c r="CF5" s="19" t="s">
        <v>86</v>
      </c>
      <c r="CG5" s="19" t="s">
        <v>87</v>
      </c>
      <c r="CH5" s="19" t="s">
        <v>88</v>
      </c>
      <c r="CI5" s="19" t="s">
        <v>89</v>
      </c>
      <c r="CJ5" s="19" t="s">
        <v>90</v>
      </c>
      <c r="CK5" s="19" t="s">
        <v>91</v>
      </c>
      <c r="CL5" s="19" t="s">
        <v>81</v>
      </c>
      <c r="CM5" s="19" t="s">
        <v>82</v>
      </c>
      <c r="CN5" s="19" t="s">
        <v>83</v>
      </c>
      <c r="CO5" s="19" t="s">
        <v>84</v>
      </c>
      <c r="CP5" s="19" t="s">
        <v>85</v>
      </c>
      <c r="CQ5" s="19" t="s">
        <v>86</v>
      </c>
      <c r="CR5" s="19" t="s">
        <v>87</v>
      </c>
      <c r="CS5" s="19" t="s">
        <v>88</v>
      </c>
      <c r="CT5" s="19" t="s">
        <v>89</v>
      </c>
      <c r="CU5" s="19" t="s">
        <v>90</v>
      </c>
      <c r="CV5" s="19" t="s">
        <v>91</v>
      </c>
      <c r="CW5" s="19" t="s">
        <v>81</v>
      </c>
      <c r="CX5" s="19" t="s">
        <v>82</v>
      </c>
      <c r="CY5" s="19" t="s">
        <v>83</v>
      </c>
      <c r="CZ5" s="19" t="s">
        <v>84</v>
      </c>
      <c r="DA5" s="19" t="s">
        <v>85</v>
      </c>
      <c r="DB5" s="19" t="s">
        <v>86</v>
      </c>
      <c r="DC5" s="19" t="s">
        <v>87</v>
      </c>
      <c r="DD5" s="19" t="s">
        <v>88</v>
      </c>
      <c r="DE5" s="19" t="s">
        <v>89</v>
      </c>
      <c r="DF5" s="19" t="s">
        <v>90</v>
      </c>
      <c r="DG5" s="19" t="s">
        <v>91</v>
      </c>
      <c r="DH5" s="19" t="s">
        <v>81</v>
      </c>
      <c r="DI5" s="19" t="s">
        <v>82</v>
      </c>
      <c r="DJ5" s="19" t="s">
        <v>83</v>
      </c>
      <c r="DK5" s="19" t="s">
        <v>84</v>
      </c>
      <c r="DL5" s="19" t="s">
        <v>85</v>
      </c>
      <c r="DM5" s="19" t="s">
        <v>86</v>
      </c>
      <c r="DN5" s="19" t="s">
        <v>87</v>
      </c>
      <c r="DO5" s="19" t="s">
        <v>88</v>
      </c>
      <c r="DP5" s="19" t="s">
        <v>89</v>
      </c>
      <c r="DQ5" s="19" t="s">
        <v>90</v>
      </c>
      <c r="DR5" s="19" t="s">
        <v>91</v>
      </c>
      <c r="DS5" s="19" t="s">
        <v>81</v>
      </c>
      <c r="DT5" s="19" t="s">
        <v>82</v>
      </c>
      <c r="DU5" s="19" t="s">
        <v>83</v>
      </c>
      <c r="DV5" s="19" t="s">
        <v>84</v>
      </c>
      <c r="DW5" s="19" t="s">
        <v>85</v>
      </c>
      <c r="DX5" s="19" t="s">
        <v>86</v>
      </c>
      <c r="DY5" s="19" t="s">
        <v>87</v>
      </c>
      <c r="DZ5" s="19" t="s">
        <v>88</v>
      </c>
      <c r="EA5" s="19" t="s">
        <v>89</v>
      </c>
      <c r="EB5" s="19" t="s">
        <v>90</v>
      </c>
      <c r="EC5" s="19" t="s">
        <v>91</v>
      </c>
      <c r="ED5" s="19" t="s">
        <v>81</v>
      </c>
      <c r="EE5" s="19" t="s">
        <v>82</v>
      </c>
      <c r="EF5" s="19" t="s">
        <v>83</v>
      </c>
      <c r="EG5" s="19" t="s">
        <v>84</v>
      </c>
      <c r="EH5" s="19" t="s">
        <v>85</v>
      </c>
      <c r="EI5" s="19" t="s">
        <v>86</v>
      </c>
      <c r="EJ5" s="19" t="s">
        <v>87</v>
      </c>
      <c r="EK5" s="19" t="s">
        <v>88</v>
      </c>
      <c r="EL5" s="19" t="s">
        <v>89</v>
      </c>
      <c r="EM5" s="19" t="s">
        <v>90</v>
      </c>
      <c r="EN5" s="19" t="s">
        <v>91</v>
      </c>
    </row>
    <row r="6" spans="1:144" s="23" customFormat="1" x14ac:dyDescent="0.2">
      <c r="A6" s="15" t="s">
        <v>92</v>
      </c>
      <c r="B6" s="20">
        <f>B7</f>
        <v>2024</v>
      </c>
      <c r="C6" s="20">
        <f t="shared" ref="C6:W6" si="3">C7</f>
        <v>194255</v>
      </c>
      <c r="D6" s="20">
        <f t="shared" si="3"/>
        <v>46</v>
      </c>
      <c r="E6" s="20">
        <f t="shared" si="3"/>
        <v>1</v>
      </c>
      <c r="F6" s="20">
        <f t="shared" si="3"/>
        <v>0</v>
      </c>
      <c r="G6" s="20">
        <f t="shared" si="3"/>
        <v>5</v>
      </c>
      <c r="H6" s="20" t="str">
        <f t="shared" si="3"/>
        <v>山梨県　山中湖村</v>
      </c>
      <c r="I6" s="20" t="str">
        <f t="shared" si="3"/>
        <v>法適用</v>
      </c>
      <c r="J6" s="20" t="str">
        <f t="shared" si="3"/>
        <v>水道事業</v>
      </c>
      <c r="K6" s="20" t="str">
        <f t="shared" si="3"/>
        <v>簡易水道事業</v>
      </c>
      <c r="L6" s="20" t="str">
        <f t="shared" si="3"/>
        <v>C2</v>
      </c>
      <c r="M6" s="20" t="str">
        <f t="shared" si="3"/>
        <v>非設置</v>
      </c>
      <c r="N6" s="21" t="str">
        <f t="shared" si="3"/>
        <v>-</v>
      </c>
      <c r="O6" s="21">
        <f t="shared" si="3"/>
        <v>87.51</v>
      </c>
      <c r="P6" s="21">
        <f t="shared" si="3"/>
        <v>89.03</v>
      </c>
      <c r="Q6" s="21">
        <f t="shared" si="3"/>
        <v>1111</v>
      </c>
      <c r="R6" s="21">
        <f t="shared" si="3"/>
        <v>5822</v>
      </c>
      <c r="S6" s="21">
        <f t="shared" si="3"/>
        <v>53.05</v>
      </c>
      <c r="T6" s="21">
        <f t="shared" si="3"/>
        <v>109.75</v>
      </c>
      <c r="U6" s="21">
        <f t="shared" si="3"/>
        <v>5160</v>
      </c>
      <c r="V6" s="21">
        <f t="shared" si="3"/>
        <v>6.86</v>
      </c>
      <c r="W6" s="21">
        <f t="shared" si="3"/>
        <v>752.19</v>
      </c>
      <c r="X6" s="22" t="str">
        <f>IF(X7="",NA(),X7)</f>
        <v>-</v>
      </c>
      <c r="Y6" s="22" t="str">
        <f t="shared" ref="Y6:AG6" si="4">IF(Y7="",NA(),Y7)</f>
        <v>-</v>
      </c>
      <c r="Z6" s="22" t="str">
        <f t="shared" si="4"/>
        <v>-</v>
      </c>
      <c r="AA6" s="22" t="str">
        <f t="shared" si="4"/>
        <v>-</v>
      </c>
      <c r="AB6" s="22">
        <f t="shared" si="4"/>
        <v>91.92</v>
      </c>
      <c r="AC6" s="22" t="str">
        <f t="shared" si="4"/>
        <v>-</v>
      </c>
      <c r="AD6" s="22" t="str">
        <f t="shared" si="4"/>
        <v>-</v>
      </c>
      <c r="AE6" s="22" t="str">
        <f t="shared" si="4"/>
        <v>-</v>
      </c>
      <c r="AF6" s="22" t="str">
        <f t="shared" si="4"/>
        <v>-</v>
      </c>
      <c r="AG6" s="22">
        <f t="shared" si="4"/>
        <v>100.59</v>
      </c>
      <c r="AH6" s="21" t="str">
        <f>IF(AH7="","",IF(AH7="-","【-】","【"&amp;SUBSTITUTE(TEXT(AH7,"#,##0.00"),"-","△")&amp;"】"))</f>
        <v>【102.02】</v>
      </c>
      <c r="AI6" s="22" t="str">
        <f>IF(AI7="",NA(),AI7)</f>
        <v>-</v>
      </c>
      <c r="AJ6" s="22" t="str">
        <f t="shared" ref="AJ6:AR6" si="5">IF(AJ7="",NA(),AJ7)</f>
        <v>-</v>
      </c>
      <c r="AK6" s="22" t="str">
        <f t="shared" si="5"/>
        <v>-</v>
      </c>
      <c r="AL6" s="22" t="str">
        <f t="shared" si="5"/>
        <v>-</v>
      </c>
      <c r="AM6" s="22">
        <f t="shared" si="5"/>
        <v>20.28</v>
      </c>
      <c r="AN6" s="22" t="str">
        <f t="shared" si="5"/>
        <v>-</v>
      </c>
      <c r="AO6" s="22" t="str">
        <f t="shared" si="5"/>
        <v>-</v>
      </c>
      <c r="AP6" s="22" t="str">
        <f t="shared" si="5"/>
        <v>-</v>
      </c>
      <c r="AQ6" s="22" t="str">
        <f t="shared" si="5"/>
        <v>-</v>
      </c>
      <c r="AR6" s="22">
        <f t="shared" si="5"/>
        <v>18.309999999999999</v>
      </c>
      <c r="AS6" s="21" t="str">
        <f>IF(AS7="","",IF(AS7="-","【-】","【"&amp;SUBSTITUTE(TEXT(AS7,"#,##0.00"),"-","△")&amp;"】"))</f>
        <v>【26.96】</v>
      </c>
      <c r="AT6" s="22" t="str">
        <f>IF(AT7="",NA(),AT7)</f>
        <v>-</v>
      </c>
      <c r="AU6" s="22" t="str">
        <f t="shared" ref="AU6:BC6" si="6">IF(AU7="",NA(),AU7)</f>
        <v>-</v>
      </c>
      <c r="AV6" s="22" t="str">
        <f t="shared" si="6"/>
        <v>-</v>
      </c>
      <c r="AW6" s="22" t="str">
        <f t="shared" si="6"/>
        <v>-</v>
      </c>
      <c r="AX6" s="22">
        <f t="shared" si="6"/>
        <v>90.47</v>
      </c>
      <c r="AY6" s="22" t="str">
        <f t="shared" si="6"/>
        <v>-</v>
      </c>
      <c r="AZ6" s="22" t="str">
        <f t="shared" si="6"/>
        <v>-</v>
      </c>
      <c r="BA6" s="22" t="str">
        <f t="shared" si="6"/>
        <v>-</v>
      </c>
      <c r="BB6" s="22" t="str">
        <f t="shared" si="6"/>
        <v>-</v>
      </c>
      <c r="BC6" s="22">
        <f t="shared" si="6"/>
        <v>146.79</v>
      </c>
      <c r="BD6" s="21" t="str">
        <f>IF(BD7="","",IF(BD7="-","【-】","【"&amp;SUBSTITUTE(TEXT(BD7,"#,##0.00"),"-","△")&amp;"】"))</f>
        <v>【142.39】</v>
      </c>
      <c r="BE6" s="22" t="str">
        <f>IF(BE7="",NA(),BE7)</f>
        <v>-</v>
      </c>
      <c r="BF6" s="22" t="str">
        <f t="shared" ref="BF6:BN6" si="7">IF(BF7="",NA(),BF7)</f>
        <v>-</v>
      </c>
      <c r="BG6" s="22" t="str">
        <f t="shared" si="7"/>
        <v>-</v>
      </c>
      <c r="BH6" s="22" t="str">
        <f t="shared" si="7"/>
        <v>-</v>
      </c>
      <c r="BI6" s="22">
        <f t="shared" si="7"/>
        <v>192.74</v>
      </c>
      <c r="BJ6" s="22" t="str">
        <f t="shared" si="7"/>
        <v>-</v>
      </c>
      <c r="BK6" s="22" t="str">
        <f t="shared" si="7"/>
        <v>-</v>
      </c>
      <c r="BL6" s="22" t="str">
        <f t="shared" si="7"/>
        <v>-</v>
      </c>
      <c r="BM6" s="22" t="str">
        <f t="shared" si="7"/>
        <v>-</v>
      </c>
      <c r="BN6" s="22">
        <f t="shared" si="7"/>
        <v>1124.56</v>
      </c>
      <c r="BO6" s="21" t="str">
        <f>IF(BO7="","",IF(BO7="-","【-】","【"&amp;SUBSTITUTE(TEXT(BO7,"#,##0.00"),"-","△")&amp;"】"))</f>
        <v>【1,043.36】</v>
      </c>
      <c r="BP6" s="22" t="str">
        <f>IF(BP7="",NA(),BP7)</f>
        <v>-</v>
      </c>
      <c r="BQ6" s="22" t="str">
        <f t="shared" ref="BQ6:BY6" si="8">IF(BQ7="",NA(),BQ7)</f>
        <v>-</v>
      </c>
      <c r="BR6" s="22" t="str">
        <f t="shared" si="8"/>
        <v>-</v>
      </c>
      <c r="BS6" s="22" t="str">
        <f t="shared" si="8"/>
        <v>-</v>
      </c>
      <c r="BT6" s="22">
        <f t="shared" si="8"/>
        <v>84.47</v>
      </c>
      <c r="BU6" s="22" t="str">
        <f t="shared" si="8"/>
        <v>-</v>
      </c>
      <c r="BV6" s="22" t="str">
        <f t="shared" si="8"/>
        <v>-</v>
      </c>
      <c r="BW6" s="22" t="str">
        <f t="shared" si="8"/>
        <v>-</v>
      </c>
      <c r="BX6" s="22" t="str">
        <f t="shared" si="8"/>
        <v>-</v>
      </c>
      <c r="BY6" s="22">
        <f t="shared" si="8"/>
        <v>53.53</v>
      </c>
      <c r="BZ6" s="21" t="str">
        <f>IF(BZ7="","",IF(BZ7="-","【-】","【"&amp;SUBSTITUTE(TEXT(BZ7,"#,##0.00"),"-","△")&amp;"】"))</f>
        <v>【56.19】</v>
      </c>
      <c r="CA6" s="22" t="str">
        <f>IF(CA7="",NA(),CA7)</f>
        <v>-</v>
      </c>
      <c r="CB6" s="22" t="str">
        <f t="shared" ref="CB6:CJ6" si="9">IF(CB7="",NA(),CB7)</f>
        <v>-</v>
      </c>
      <c r="CC6" s="22" t="str">
        <f t="shared" si="9"/>
        <v>-</v>
      </c>
      <c r="CD6" s="22" t="str">
        <f t="shared" si="9"/>
        <v>-</v>
      </c>
      <c r="CE6" s="22">
        <f t="shared" si="9"/>
        <v>74.12</v>
      </c>
      <c r="CF6" s="22" t="str">
        <f t="shared" si="9"/>
        <v>-</v>
      </c>
      <c r="CG6" s="22" t="str">
        <f t="shared" si="9"/>
        <v>-</v>
      </c>
      <c r="CH6" s="22" t="str">
        <f t="shared" si="9"/>
        <v>-</v>
      </c>
      <c r="CI6" s="22" t="str">
        <f t="shared" si="9"/>
        <v>-</v>
      </c>
      <c r="CJ6" s="22">
        <f t="shared" si="9"/>
        <v>236.73</v>
      </c>
      <c r="CK6" s="21" t="str">
        <f>IF(CK7="","",IF(CK7="-","【-】","【"&amp;SUBSTITUTE(TEXT(CK7,"#,##0.00"),"-","△")&amp;"】"))</f>
        <v>【285.60】</v>
      </c>
      <c r="CL6" s="22" t="str">
        <f>IF(CL7="",NA(),CL7)</f>
        <v>-</v>
      </c>
      <c r="CM6" s="22" t="str">
        <f t="shared" ref="CM6:CU6" si="10">IF(CM7="",NA(),CM7)</f>
        <v>-</v>
      </c>
      <c r="CN6" s="22" t="str">
        <f t="shared" si="10"/>
        <v>-</v>
      </c>
      <c r="CO6" s="22" t="str">
        <f t="shared" si="10"/>
        <v>-</v>
      </c>
      <c r="CP6" s="22">
        <f t="shared" si="10"/>
        <v>43.37</v>
      </c>
      <c r="CQ6" s="22" t="str">
        <f t="shared" si="10"/>
        <v>-</v>
      </c>
      <c r="CR6" s="22" t="str">
        <f t="shared" si="10"/>
        <v>-</v>
      </c>
      <c r="CS6" s="22" t="str">
        <f t="shared" si="10"/>
        <v>-</v>
      </c>
      <c r="CT6" s="22" t="str">
        <f t="shared" si="10"/>
        <v>-</v>
      </c>
      <c r="CU6" s="22">
        <f t="shared" si="10"/>
        <v>56.35</v>
      </c>
      <c r="CV6" s="21" t="str">
        <f>IF(CV7="","",IF(CV7="-","【-】","【"&amp;SUBSTITUTE(TEXT(CV7,"#,##0.00"),"-","△")&amp;"】"))</f>
        <v>【48.33】</v>
      </c>
      <c r="CW6" s="22" t="str">
        <f>IF(CW7="",NA(),CW7)</f>
        <v>-</v>
      </c>
      <c r="CX6" s="22" t="str">
        <f t="shared" ref="CX6:DF6" si="11">IF(CX7="",NA(),CX7)</f>
        <v>-</v>
      </c>
      <c r="CY6" s="22" t="str">
        <f t="shared" si="11"/>
        <v>-</v>
      </c>
      <c r="CZ6" s="22" t="str">
        <f t="shared" si="11"/>
        <v>-</v>
      </c>
      <c r="DA6" s="22">
        <f t="shared" si="11"/>
        <v>85.01</v>
      </c>
      <c r="DB6" s="22" t="str">
        <f t="shared" si="11"/>
        <v>-</v>
      </c>
      <c r="DC6" s="22" t="str">
        <f t="shared" si="11"/>
        <v>-</v>
      </c>
      <c r="DD6" s="22" t="str">
        <f t="shared" si="11"/>
        <v>-</v>
      </c>
      <c r="DE6" s="22" t="str">
        <f t="shared" si="11"/>
        <v>-</v>
      </c>
      <c r="DF6" s="22">
        <f t="shared" si="11"/>
        <v>69.33</v>
      </c>
      <c r="DG6" s="21" t="str">
        <f>IF(DG7="","",IF(DG7="-","【-】","【"&amp;SUBSTITUTE(TEXT(DG7,"#,##0.00"),"-","△")&amp;"】"))</f>
        <v>【70.34】</v>
      </c>
      <c r="DH6" s="22" t="str">
        <f>IF(DH7="",NA(),DH7)</f>
        <v>-</v>
      </c>
      <c r="DI6" s="22" t="str">
        <f t="shared" ref="DI6:DQ6" si="12">IF(DI7="",NA(),DI7)</f>
        <v>-</v>
      </c>
      <c r="DJ6" s="22" t="str">
        <f t="shared" si="12"/>
        <v>-</v>
      </c>
      <c r="DK6" s="22" t="str">
        <f t="shared" si="12"/>
        <v>-</v>
      </c>
      <c r="DL6" s="22">
        <f t="shared" si="12"/>
        <v>5.47</v>
      </c>
      <c r="DM6" s="22" t="str">
        <f t="shared" si="12"/>
        <v>-</v>
      </c>
      <c r="DN6" s="22" t="str">
        <f t="shared" si="12"/>
        <v>-</v>
      </c>
      <c r="DO6" s="22" t="str">
        <f t="shared" si="12"/>
        <v>-</v>
      </c>
      <c r="DP6" s="22" t="str">
        <f t="shared" si="12"/>
        <v>-</v>
      </c>
      <c r="DQ6" s="22">
        <f t="shared" si="12"/>
        <v>37.619999999999997</v>
      </c>
      <c r="DR6" s="21" t="str">
        <f>IF(DR7="","",IF(DR7="-","【-】","【"&amp;SUBSTITUTE(TEXT(DR7,"#,##0.00"),"-","△")&amp;"】"))</f>
        <v>【35.50】</v>
      </c>
      <c r="DS6" s="22" t="str">
        <f>IF(DS7="",NA(),DS7)</f>
        <v>-</v>
      </c>
      <c r="DT6" s="22" t="str">
        <f t="shared" ref="DT6:EB6" si="13">IF(DT7="",NA(),DT7)</f>
        <v>-</v>
      </c>
      <c r="DU6" s="22" t="str">
        <f t="shared" si="13"/>
        <v>-</v>
      </c>
      <c r="DV6" s="22" t="str">
        <f t="shared" si="13"/>
        <v>-</v>
      </c>
      <c r="DW6" s="21">
        <f t="shared" si="13"/>
        <v>0</v>
      </c>
      <c r="DX6" s="22" t="str">
        <f t="shared" si="13"/>
        <v>-</v>
      </c>
      <c r="DY6" s="22" t="str">
        <f t="shared" si="13"/>
        <v>-</v>
      </c>
      <c r="DZ6" s="22" t="str">
        <f t="shared" si="13"/>
        <v>-</v>
      </c>
      <c r="EA6" s="22" t="str">
        <f t="shared" si="13"/>
        <v>-</v>
      </c>
      <c r="EB6" s="22">
        <f t="shared" si="13"/>
        <v>15.2</v>
      </c>
      <c r="EC6" s="21" t="str">
        <f>IF(EC7="","",IF(EC7="-","【-】","【"&amp;SUBSTITUTE(TEXT(EC7,"#,##0.00"),"-","△")&amp;"】"))</f>
        <v>【16.16】</v>
      </c>
      <c r="ED6" s="22" t="str">
        <f>IF(ED7="",NA(),ED7)</f>
        <v>-</v>
      </c>
      <c r="EE6" s="22" t="str">
        <f t="shared" ref="EE6:EM6" si="14">IF(EE7="",NA(),EE7)</f>
        <v>-</v>
      </c>
      <c r="EF6" s="22" t="str">
        <f t="shared" si="14"/>
        <v>-</v>
      </c>
      <c r="EG6" s="22" t="str">
        <f t="shared" si="14"/>
        <v>-</v>
      </c>
      <c r="EH6" s="21">
        <f t="shared" si="14"/>
        <v>0</v>
      </c>
      <c r="EI6" s="22" t="str">
        <f t="shared" si="14"/>
        <v>-</v>
      </c>
      <c r="EJ6" s="22" t="str">
        <f t="shared" si="14"/>
        <v>-</v>
      </c>
      <c r="EK6" s="22" t="str">
        <f t="shared" si="14"/>
        <v>-</v>
      </c>
      <c r="EL6" s="22" t="str">
        <f t="shared" si="14"/>
        <v>-</v>
      </c>
      <c r="EM6" s="22">
        <f t="shared" si="14"/>
        <v>0.17</v>
      </c>
      <c r="EN6" s="21" t="str">
        <f>IF(EN7="","",IF(EN7="-","【-】","【"&amp;SUBSTITUTE(TEXT(EN7,"#,##0.00"),"-","△")&amp;"】"))</f>
        <v>【0.28】</v>
      </c>
    </row>
    <row r="7" spans="1:144" s="23" customFormat="1" x14ac:dyDescent="0.2">
      <c r="A7" s="15"/>
      <c r="B7" s="24">
        <v>2024</v>
      </c>
      <c r="C7" s="24">
        <v>194255</v>
      </c>
      <c r="D7" s="24">
        <v>46</v>
      </c>
      <c r="E7" s="24">
        <v>1</v>
      </c>
      <c r="F7" s="24">
        <v>0</v>
      </c>
      <c r="G7" s="24">
        <v>5</v>
      </c>
      <c r="H7" s="24" t="s">
        <v>93</v>
      </c>
      <c r="I7" s="24" t="s">
        <v>94</v>
      </c>
      <c r="J7" s="24" t="s">
        <v>95</v>
      </c>
      <c r="K7" s="24" t="s">
        <v>96</v>
      </c>
      <c r="L7" s="24" t="s">
        <v>97</v>
      </c>
      <c r="M7" s="24" t="s">
        <v>98</v>
      </c>
      <c r="N7" s="25" t="s">
        <v>99</v>
      </c>
      <c r="O7" s="25">
        <v>87.51</v>
      </c>
      <c r="P7" s="25">
        <v>89.03</v>
      </c>
      <c r="Q7" s="25">
        <v>1111</v>
      </c>
      <c r="R7" s="25">
        <v>5822</v>
      </c>
      <c r="S7" s="25">
        <v>53.05</v>
      </c>
      <c r="T7" s="25">
        <v>109.75</v>
      </c>
      <c r="U7" s="25">
        <v>5160</v>
      </c>
      <c r="V7" s="25">
        <v>6.86</v>
      </c>
      <c r="W7" s="25">
        <v>752.19</v>
      </c>
      <c r="X7" s="25" t="s">
        <v>99</v>
      </c>
      <c r="Y7" s="25" t="s">
        <v>99</v>
      </c>
      <c r="Z7" s="25" t="s">
        <v>99</v>
      </c>
      <c r="AA7" s="25" t="s">
        <v>99</v>
      </c>
      <c r="AB7" s="25">
        <v>91.92</v>
      </c>
      <c r="AC7" s="25" t="s">
        <v>99</v>
      </c>
      <c r="AD7" s="25" t="s">
        <v>99</v>
      </c>
      <c r="AE7" s="25" t="s">
        <v>99</v>
      </c>
      <c r="AF7" s="25" t="s">
        <v>99</v>
      </c>
      <c r="AG7" s="25">
        <v>100.59</v>
      </c>
      <c r="AH7" s="25">
        <v>102.02</v>
      </c>
      <c r="AI7" s="25" t="s">
        <v>99</v>
      </c>
      <c r="AJ7" s="25" t="s">
        <v>99</v>
      </c>
      <c r="AK7" s="25" t="s">
        <v>99</v>
      </c>
      <c r="AL7" s="25" t="s">
        <v>99</v>
      </c>
      <c r="AM7" s="25">
        <v>20.28</v>
      </c>
      <c r="AN7" s="25" t="s">
        <v>99</v>
      </c>
      <c r="AO7" s="25" t="s">
        <v>99</v>
      </c>
      <c r="AP7" s="25" t="s">
        <v>99</v>
      </c>
      <c r="AQ7" s="25" t="s">
        <v>99</v>
      </c>
      <c r="AR7" s="25">
        <v>18.309999999999999</v>
      </c>
      <c r="AS7" s="25">
        <v>26.96</v>
      </c>
      <c r="AT7" s="25" t="s">
        <v>99</v>
      </c>
      <c r="AU7" s="25" t="s">
        <v>99</v>
      </c>
      <c r="AV7" s="25" t="s">
        <v>99</v>
      </c>
      <c r="AW7" s="25" t="s">
        <v>99</v>
      </c>
      <c r="AX7" s="25">
        <v>90.47</v>
      </c>
      <c r="AY7" s="25" t="s">
        <v>99</v>
      </c>
      <c r="AZ7" s="25" t="s">
        <v>99</v>
      </c>
      <c r="BA7" s="25" t="s">
        <v>99</v>
      </c>
      <c r="BB7" s="25" t="s">
        <v>99</v>
      </c>
      <c r="BC7" s="25">
        <v>146.79</v>
      </c>
      <c r="BD7" s="25">
        <v>142.38999999999999</v>
      </c>
      <c r="BE7" s="25" t="s">
        <v>99</v>
      </c>
      <c r="BF7" s="25" t="s">
        <v>99</v>
      </c>
      <c r="BG7" s="25" t="s">
        <v>99</v>
      </c>
      <c r="BH7" s="25" t="s">
        <v>99</v>
      </c>
      <c r="BI7" s="25">
        <v>192.74</v>
      </c>
      <c r="BJ7" s="25" t="s">
        <v>99</v>
      </c>
      <c r="BK7" s="25" t="s">
        <v>99</v>
      </c>
      <c r="BL7" s="25" t="s">
        <v>99</v>
      </c>
      <c r="BM7" s="25" t="s">
        <v>99</v>
      </c>
      <c r="BN7" s="25">
        <v>1124.56</v>
      </c>
      <c r="BO7" s="25">
        <v>1043.3599999999999</v>
      </c>
      <c r="BP7" s="25" t="s">
        <v>99</v>
      </c>
      <c r="BQ7" s="25" t="s">
        <v>99</v>
      </c>
      <c r="BR7" s="25" t="s">
        <v>99</v>
      </c>
      <c r="BS7" s="25" t="s">
        <v>99</v>
      </c>
      <c r="BT7" s="25">
        <v>84.47</v>
      </c>
      <c r="BU7" s="25" t="s">
        <v>99</v>
      </c>
      <c r="BV7" s="25" t="s">
        <v>99</v>
      </c>
      <c r="BW7" s="25" t="s">
        <v>99</v>
      </c>
      <c r="BX7" s="25" t="s">
        <v>99</v>
      </c>
      <c r="BY7" s="25">
        <v>53.53</v>
      </c>
      <c r="BZ7" s="25">
        <v>56.19</v>
      </c>
      <c r="CA7" s="25" t="s">
        <v>99</v>
      </c>
      <c r="CB7" s="25" t="s">
        <v>99</v>
      </c>
      <c r="CC7" s="25" t="s">
        <v>99</v>
      </c>
      <c r="CD7" s="25" t="s">
        <v>99</v>
      </c>
      <c r="CE7" s="25">
        <v>74.12</v>
      </c>
      <c r="CF7" s="25" t="s">
        <v>99</v>
      </c>
      <c r="CG7" s="25" t="s">
        <v>99</v>
      </c>
      <c r="CH7" s="25" t="s">
        <v>99</v>
      </c>
      <c r="CI7" s="25" t="s">
        <v>99</v>
      </c>
      <c r="CJ7" s="25">
        <v>236.73</v>
      </c>
      <c r="CK7" s="25">
        <v>285.60000000000002</v>
      </c>
      <c r="CL7" s="25" t="s">
        <v>99</v>
      </c>
      <c r="CM7" s="25" t="s">
        <v>99</v>
      </c>
      <c r="CN7" s="25" t="s">
        <v>99</v>
      </c>
      <c r="CO7" s="25" t="s">
        <v>99</v>
      </c>
      <c r="CP7" s="25">
        <v>43.37</v>
      </c>
      <c r="CQ7" s="25" t="s">
        <v>99</v>
      </c>
      <c r="CR7" s="25" t="s">
        <v>99</v>
      </c>
      <c r="CS7" s="25" t="s">
        <v>99</v>
      </c>
      <c r="CT7" s="25" t="s">
        <v>99</v>
      </c>
      <c r="CU7" s="25">
        <v>56.35</v>
      </c>
      <c r="CV7" s="25">
        <v>48.33</v>
      </c>
      <c r="CW7" s="25" t="s">
        <v>99</v>
      </c>
      <c r="CX7" s="25" t="s">
        <v>99</v>
      </c>
      <c r="CY7" s="25" t="s">
        <v>99</v>
      </c>
      <c r="CZ7" s="25" t="s">
        <v>99</v>
      </c>
      <c r="DA7" s="25">
        <v>85.01</v>
      </c>
      <c r="DB7" s="25" t="s">
        <v>99</v>
      </c>
      <c r="DC7" s="25" t="s">
        <v>99</v>
      </c>
      <c r="DD7" s="25" t="s">
        <v>99</v>
      </c>
      <c r="DE7" s="25" t="s">
        <v>99</v>
      </c>
      <c r="DF7" s="25">
        <v>69.33</v>
      </c>
      <c r="DG7" s="25">
        <v>70.34</v>
      </c>
      <c r="DH7" s="25" t="s">
        <v>99</v>
      </c>
      <c r="DI7" s="25" t="s">
        <v>99</v>
      </c>
      <c r="DJ7" s="25" t="s">
        <v>99</v>
      </c>
      <c r="DK7" s="25" t="s">
        <v>99</v>
      </c>
      <c r="DL7" s="25">
        <v>5.47</v>
      </c>
      <c r="DM7" s="25" t="s">
        <v>99</v>
      </c>
      <c r="DN7" s="25" t="s">
        <v>99</v>
      </c>
      <c r="DO7" s="25" t="s">
        <v>99</v>
      </c>
      <c r="DP7" s="25" t="s">
        <v>99</v>
      </c>
      <c r="DQ7" s="25">
        <v>37.619999999999997</v>
      </c>
      <c r="DR7" s="25">
        <v>35.5</v>
      </c>
      <c r="DS7" s="25" t="s">
        <v>99</v>
      </c>
      <c r="DT7" s="25" t="s">
        <v>99</v>
      </c>
      <c r="DU7" s="25" t="s">
        <v>99</v>
      </c>
      <c r="DV7" s="25" t="s">
        <v>99</v>
      </c>
      <c r="DW7" s="25">
        <v>0</v>
      </c>
      <c r="DX7" s="25" t="s">
        <v>99</v>
      </c>
      <c r="DY7" s="25" t="s">
        <v>99</v>
      </c>
      <c r="DZ7" s="25" t="s">
        <v>99</v>
      </c>
      <c r="EA7" s="25" t="s">
        <v>99</v>
      </c>
      <c r="EB7" s="25">
        <v>15.2</v>
      </c>
      <c r="EC7" s="25">
        <v>16.16</v>
      </c>
      <c r="ED7" s="25" t="s">
        <v>99</v>
      </c>
      <c r="EE7" s="25" t="s">
        <v>99</v>
      </c>
      <c r="EF7" s="25" t="s">
        <v>99</v>
      </c>
      <c r="EG7" s="25" t="s">
        <v>99</v>
      </c>
      <c r="EH7" s="25">
        <v>0</v>
      </c>
      <c r="EI7" s="25" t="s">
        <v>99</v>
      </c>
      <c r="EJ7" s="25" t="s">
        <v>99</v>
      </c>
      <c r="EK7" s="25" t="s">
        <v>99</v>
      </c>
      <c r="EL7" s="25" t="s">
        <v>99</v>
      </c>
      <c r="EM7" s="25">
        <v>0.17</v>
      </c>
      <c r="EN7" s="25">
        <v>0.28000000000000003</v>
      </c>
    </row>
    <row r="8" spans="1:144" x14ac:dyDescent="0.2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7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7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7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7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7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7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7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7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7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7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7"/>
    </row>
    <row r="9" spans="1:144" x14ac:dyDescent="0.2">
      <c r="A9" s="28"/>
      <c r="B9" s="28" t="s">
        <v>100</v>
      </c>
      <c r="C9" s="28" t="s">
        <v>101</v>
      </c>
      <c r="D9" s="28" t="s">
        <v>102</v>
      </c>
      <c r="E9" s="28" t="s">
        <v>103</v>
      </c>
      <c r="F9" s="28" t="s">
        <v>104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2">
      <c r="A10" s="28" t="s">
        <v>44</v>
      </c>
      <c r="B10" s="29">
        <f>DATEVALUE($B7-B11&amp;"/1/"&amp;B12)</f>
        <v>37257</v>
      </c>
      <c r="C10" s="29">
        <f t="shared" ref="C10:F10" si="15">DATEVALUE($B7-C11&amp;"/1/"&amp;C12)</f>
        <v>37622</v>
      </c>
      <c r="D10" s="29">
        <f t="shared" si="15"/>
        <v>37987</v>
      </c>
      <c r="E10" s="29">
        <f t="shared" si="15"/>
        <v>38353</v>
      </c>
      <c r="F10" s="29">
        <f t="shared" si="15"/>
        <v>38718</v>
      </c>
    </row>
    <row r="11" spans="1:144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105</v>
      </c>
    </row>
    <row r="12" spans="1:144" x14ac:dyDescent="0.2">
      <c r="B12">
        <v>1</v>
      </c>
      <c r="C12">
        <v>1</v>
      </c>
      <c r="D12">
        <v>1</v>
      </c>
      <c r="E12">
        <v>1</v>
      </c>
      <c r="F12">
        <v>1</v>
      </c>
      <c r="G12" t="s">
        <v>106</v>
      </c>
    </row>
    <row r="13" spans="1:144" x14ac:dyDescent="0.2">
      <c r="B13" t="s">
        <v>107</v>
      </c>
      <c r="C13" t="s">
        <v>107</v>
      </c>
      <c r="D13" t="s">
        <v>107</v>
      </c>
      <c r="E13" t="s">
        <v>107</v>
      </c>
      <c r="F13" t="s">
        <v>107</v>
      </c>
      <c r="G13" t="s">
        <v>108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天野　雅仁</cp:lastModifiedBy>
  <dcterms:created xsi:type="dcterms:W3CDTF">2025-12-12T09:16:24Z</dcterms:created>
  <dcterms:modified xsi:type="dcterms:W3CDTF">2026-01-27T00:29:46Z</dcterms:modified>
  <cp:category/>
</cp:coreProperties>
</file>