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Q:\13118_市町村振興課\02\決算統計（公営企業）\R7\16★経営比較分析表★\03市町村等→県\02橘田\22忍野村○\"/>
    </mc:Choice>
  </mc:AlternateContent>
  <xr:revisionPtr revIDLastSave="0" documentId="13_ncr:1_{B3D79271-4C8E-4A34-AEDE-4CE22146B9C7}" xr6:coauthVersionLast="47" xr6:coauthVersionMax="47" xr10:uidLastSave="{00000000-0000-0000-0000-000000000000}"/>
  <workbookProtection workbookAlgorithmName="SHA-512" workbookHashValue="LJhNpDeJmUth2haEG8kaRXi01EP1bHrADxceEuF06M/nwvMwUwSkPIwfD08OhYelt8W1kuOXD5uzYk4yx04/qQ==" workbookSaltValue="u+9UKw5ZQ13ejcBXQpdZWg==" workbookSpinCount="100000" lockStructure="1"/>
  <bookViews>
    <workbookView xWindow="-108" yWindow="-108" windowWidth="30936" windowHeight="1677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H85" i="4"/>
  <c r="G85" i="4"/>
  <c r="E85" i="4"/>
  <c r="BB10" i="4"/>
  <c r="AT10" i="4"/>
  <c r="P10" i="4"/>
  <c r="AT8" i="4"/>
  <c r="W8" i="4"/>
  <c r="P8" i="4"/>
  <c r="B6" i="4"/>
</calcChain>
</file>

<file path=xl/sharedStrings.xml><?xml version="1.0" encoding="utf-8"?>
<sst xmlns="http://schemas.openxmlformats.org/spreadsheetml/2006/main" count="320" uniqueCount="115">
  <si>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</si>
  <si>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</si>
  <si>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</si>
  <si>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</si>
  <si>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</si>
  <si>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</si>
  <si>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</si>
  <si>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</si>
  <si>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</si>
  <si>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</si>
  <si>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</si>
  <si>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</si>
  <si>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</si>
  <si>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</si>
  <si>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</si>
  <si>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</si>
  <si>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</si>
  <si>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</si>
  <si>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</si>
  <si>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</si>
  <si>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</si>
  <si>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</si>
  <si>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</si>
  <si>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</si>
  <si>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</si>
  <si>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</si>
  <si>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</si>
  <si>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</si>
  <si>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</si>
  <si>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</si>
  <si>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</si>
  <si>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</si>
  <si>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</si>
  <si>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</si>
  <si>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</si>
  <si>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</si>
  <si>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</si>
  <si>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</si>
  <si>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</si>
  <si>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</si>
  <si>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</si>
  <si>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</si>
  <si>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</si>
  <si>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</si>
  <si>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</si>
  <si>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</si>
  <si>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</si>
  <si>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</si>
  <si>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</si>
  <si>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</si>
  <si>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</si>
  <si>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</si>
  <si>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</si>
  <si>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</si>
  <si>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</si>
  <si>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</si>
  <si>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</si>
  <si>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</si>
  <si>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</si>
  <si>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</si>
  <si>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</si>
  <si>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</si>
  <si>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</si>
  <si>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</si>
  <si>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</si>
  <si>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</si>
  <si>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</si>
  <si>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</si>
  <si>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</si>
  <si>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</si>
  <si>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</si>
  <si>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</si>
  <si>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</si>
  <si>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</si>
  <si>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</si>
  <si>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</si>
  <si>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</si>
  <si>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</si>
  <si>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</si>
  <si>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</si>
  <si>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</si>
  <si>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</si>
  <si>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</si>
  <si>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</si>
  <si>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</si>
  <si>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</si>
  <si>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</si>
  <si>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</si>
  <si>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</si>
  <si>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</si>
  <si>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</si>
  <si>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</si>
  <si>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</si>
  <si>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</si>
  <si>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</si>
  <si>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</si>
  <si>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忍野村</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</si>
  <si>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</si>
  <si>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</si>
  <si>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</si>
  <si>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</si>
  <si>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</si>
  <si>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</si>
  <si>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</si>
  <si>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</si>
  <si>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</si>
  <si>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</si>
  <si>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</si>
  <si>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</si>
  <si>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</si>
  <si>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</si>
  <si>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</si>
  <si>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
　100％を僅かに上回っているが、類似団体より下回っているため、普及率や水洗化率を向上させ、さらなる収入確保と経費削減に取り組んでいく。また、確保した経常的な利益は、今後の施設の更新事業に対応するための財源として積み立てていく。
③流動比率
　100％未満ではあるが、流動負債に計上した企業債の償還に充てる財源が翌年度の収入となるためであり、資金繰りに問題なし。
④企業債残高対事業規模比率
　企業債償還額は一般会計からの負担によるため0％となっている。
⑤経費回収率
　100%を下回っており、類似団体と比較しても低い水準である。今後については、使用料改定により適切な使用料収入の確保及び経費削減を行い、将来的な施設更新需要に備える必要がある。
⑥汚水処理原価
　類似団体と比較すると低い数値であり、投資の効率化や経費の削減を行い、接続率向上への取組を行う必要がある。
⑧水洗化率
　類似団体と比較すると低い数値であるため、適切な汚水処理による水質保全の観点や、使用料収入増加のためにも、水洗化率向上への取組が不可欠である。</t>
    <rPh sb="14" eb="15">
      <t>ワズ</t>
    </rPh>
    <rPh sb="17" eb="19">
      <t>ウワマワ</t>
    </rPh>
    <rPh sb="25" eb="27">
      <t>ルイジ</t>
    </rPh>
    <rPh sb="27" eb="29">
      <t>ダンタイ</t>
    </rPh>
    <rPh sb="31" eb="33">
      <t>シタマワ</t>
    </rPh>
    <rPh sb="44" eb="47">
      <t>スイセンカ</t>
    </rPh>
    <rPh sb="58" eb="62">
      <t>シュウニュウカクホ</t>
    </rPh>
    <rPh sb="65" eb="67">
      <t>サクゲン</t>
    </rPh>
    <rPh sb="68" eb="69">
      <t>ト</t>
    </rPh>
    <rPh sb="70" eb="71">
      <t>ク</t>
    </rPh>
    <rPh sb="79" eb="81">
      <t>カクホ</t>
    </rPh>
    <rPh sb="83" eb="85">
      <t>ケイジョウ</t>
    </rPh>
    <rPh sb="85" eb="86">
      <t>テキ</t>
    </rPh>
    <rPh sb="87" eb="89">
      <t>リエキ</t>
    </rPh>
    <rPh sb="91" eb="93">
      <t>コンゴ</t>
    </rPh>
    <rPh sb="94" eb="96">
      <t>シセツ</t>
    </rPh>
    <rPh sb="97" eb="99">
      <t>コウシン</t>
    </rPh>
    <rPh sb="99" eb="101">
      <t>ジギョウ</t>
    </rPh>
    <rPh sb="102" eb="104">
      <t>タイオウ</t>
    </rPh>
    <rPh sb="109" eb="111">
      <t>ザイゲン</t>
    </rPh>
    <rPh sb="114" eb="115">
      <t>ツ</t>
    </rPh>
    <rPh sb="116" eb="117">
      <t>タ</t>
    </rPh>
    <rPh sb="134" eb="136">
      <t>ミマン</t>
    </rPh>
    <rPh sb="142" eb="146">
      <t>リュウドウフサイ</t>
    </rPh>
    <rPh sb="147" eb="149">
      <t>ケイジョウ</t>
    </rPh>
    <rPh sb="151" eb="154">
      <t>キギョウサイ</t>
    </rPh>
    <rPh sb="155" eb="157">
      <t>ショウカン</t>
    </rPh>
    <rPh sb="158" eb="159">
      <t>ア</t>
    </rPh>
    <rPh sb="161" eb="163">
      <t>ザイゲン</t>
    </rPh>
    <rPh sb="164" eb="167">
      <t>ヨクネンド</t>
    </rPh>
    <rPh sb="168" eb="170">
      <t>シュウニュウ</t>
    </rPh>
    <rPh sb="179" eb="182">
      <t>シキング</t>
    </rPh>
    <rPh sb="184" eb="186">
      <t>モンダイ</t>
    </rPh>
    <rPh sb="197" eb="199">
      <t>ジギョウ</t>
    </rPh>
    <rPh sb="199" eb="201">
      <t>キボ</t>
    </rPh>
    <rPh sb="205" eb="210">
      <t>キギョウサイショウカン</t>
    </rPh>
    <rPh sb="210" eb="211">
      <t>ガク</t>
    </rPh>
    <rPh sb="212" eb="216">
      <t>イッパンカイケイ</t>
    </rPh>
    <rPh sb="219" eb="221">
      <t>フタン</t>
    </rPh>
    <rPh sb="237" eb="239">
      <t>ケイヒ</t>
    </rPh>
    <rPh sb="274" eb="276">
      <t>コンゴ</t>
    </rPh>
    <rPh sb="282" eb="284">
      <t>シヨウ</t>
    </rPh>
    <rPh sb="333" eb="335">
      <t>オスイ</t>
    </rPh>
    <rPh sb="335" eb="337">
      <t>ショリ</t>
    </rPh>
    <rPh sb="395" eb="398">
      <t>スイセンカ</t>
    </rPh>
    <phoneticPr fontId="4"/>
  </si>
  <si>
    <t>①有形固定資産減価償却率
　R6からの法適用のため、類似団体と比較すると低い値となっているが、今後上昇することが予想されるため、長寿命化を計画的に実施していく必要がある。　
②管渠老朽化率
　法定耐用年数50年を超過した管渠はないため0％になっている。
③管渠改善率
　改善を実施した管渠はないため0％になっている。</t>
    <rPh sb="1" eb="7">
      <t>ユウケイコテイシサン</t>
    </rPh>
    <rPh sb="7" eb="12">
      <t>ゲンカショウキャクリツ</t>
    </rPh>
    <rPh sb="19" eb="22">
      <t>ホウテキヨウ</t>
    </rPh>
    <rPh sb="26" eb="30">
      <t>ルイジダンタイ</t>
    </rPh>
    <rPh sb="31" eb="33">
      <t>ヒカク</t>
    </rPh>
    <rPh sb="36" eb="37">
      <t>ヒク</t>
    </rPh>
    <rPh sb="38" eb="39">
      <t>アタイ</t>
    </rPh>
    <rPh sb="47" eb="51">
      <t>コンゴジョウショウ</t>
    </rPh>
    <rPh sb="56" eb="58">
      <t>ヨソウ</t>
    </rPh>
    <rPh sb="64" eb="68">
      <t>チョウジュミョウカ</t>
    </rPh>
    <rPh sb="69" eb="72">
      <t>ケイカクテキ</t>
    </rPh>
    <rPh sb="73" eb="75">
      <t>ジッシ</t>
    </rPh>
    <rPh sb="79" eb="81">
      <t>ヒツヨウ</t>
    </rPh>
    <rPh sb="88" eb="90">
      <t>カンキョ</t>
    </rPh>
    <rPh sb="90" eb="94">
      <t>ロウキュウカリツ</t>
    </rPh>
    <rPh sb="96" eb="102">
      <t>ホウテイタイヨウネンスウ</t>
    </rPh>
    <rPh sb="104" eb="105">
      <t>ネン</t>
    </rPh>
    <rPh sb="106" eb="108">
      <t>チョウカ</t>
    </rPh>
    <rPh sb="110" eb="112">
      <t>カンキョ</t>
    </rPh>
    <rPh sb="128" eb="130">
      <t>カンキョ</t>
    </rPh>
    <rPh sb="130" eb="133">
      <t>カイゼンリツ</t>
    </rPh>
    <rPh sb="135" eb="137">
      <t>カイゼン</t>
    </rPh>
    <rPh sb="138" eb="140">
      <t>ジッシ</t>
    </rPh>
    <rPh sb="142" eb="144">
      <t>カンキョ</t>
    </rPh>
    <phoneticPr fontId="4"/>
  </si>
  <si>
    <t>　経営の健全性・効率性の指標については、使用料収入以外の収入に依存している比率が高いため、更なる水洗化率の向上や経費回収率の向上などの対策を進め、経営状況の改善を図る必要がある。そのため、令和７年度に経営戦略の改定を行い、建設事業費の平準化や効率的な維持管理・改築更新を行いつつ、使用料改定等により必要な財源を確保するなど、持続可能な健全経営に努めていく。　　　
 また、老朽化の指標については、類似団体と比較して良好だが、下水道ストックマネジメント計画に基づく計画的な管理、改築更新に取り組んでいく。</t>
    <rPh sb="1" eb="3">
      <t>ケイエイ</t>
    </rPh>
    <rPh sb="4" eb="7">
      <t>ケンゼンセイ</t>
    </rPh>
    <rPh sb="8" eb="11">
      <t>コウリツセイ</t>
    </rPh>
    <rPh sb="12" eb="14">
      <t>シヒョウ</t>
    </rPh>
    <rPh sb="94" eb="96">
      <t>レイワ</t>
    </rPh>
    <rPh sb="97" eb="99">
      <t>ネンド</t>
    </rPh>
    <rPh sb="100" eb="104">
      <t>ケイエイセンリャク</t>
    </rPh>
    <rPh sb="105" eb="107">
      <t>カイテイ</t>
    </rPh>
    <rPh sb="108" eb="109">
      <t>オコナ</t>
    </rPh>
    <rPh sb="111" eb="116">
      <t>ケンセツジギョウヒ</t>
    </rPh>
    <rPh sb="117" eb="120">
      <t>ヘイジュンカ</t>
    </rPh>
    <rPh sb="121" eb="124">
      <t>コウリツテキ</t>
    </rPh>
    <rPh sb="125" eb="129">
      <t>イジカンリ</t>
    </rPh>
    <rPh sb="130" eb="134">
      <t>カイチクコウシン</t>
    </rPh>
    <rPh sb="135" eb="136">
      <t>オコナ</t>
    </rPh>
    <rPh sb="140" eb="146">
      <t>シヨウリョウカイテイトウ</t>
    </rPh>
    <rPh sb="149" eb="151">
      <t>ヒツヨウ</t>
    </rPh>
    <rPh sb="152" eb="154">
      <t>ザイゲン</t>
    </rPh>
    <rPh sb="155" eb="157">
      <t>カクホ</t>
    </rPh>
    <rPh sb="162" eb="166">
      <t>ジゾクカノウ</t>
    </rPh>
    <rPh sb="167" eb="171">
      <t>ケンゼンケイエイ</t>
    </rPh>
    <rPh sb="172" eb="173">
      <t>ツト</t>
    </rPh>
    <rPh sb="186" eb="189">
      <t>ロウキュウカ</t>
    </rPh>
    <rPh sb="190" eb="192">
      <t>シヒョウ</t>
    </rPh>
    <rPh sb="198" eb="202">
      <t>ルイジダンタイ</t>
    </rPh>
    <rPh sb="203" eb="205">
      <t>ヒカク</t>
    </rPh>
    <rPh sb="207" eb="209">
      <t>リョウコウ</t>
    </rPh>
    <rPh sb="212" eb="215">
      <t>ゲスイドウ</t>
    </rPh>
    <rPh sb="225" eb="227">
      <t>ケイカク</t>
    </rPh>
    <rPh sb="228" eb="229">
      <t>モト</t>
    </rPh>
    <rPh sb="231" eb="234">
      <t>ケイカクテキ</t>
    </rPh>
    <rPh sb="235" eb="237">
      <t>カンリ</t>
    </rPh>
    <rPh sb="238" eb="242">
      <t>カイチクコウシン</t>
    </rPh>
    <rPh sb="243" eb="244">
      <t>ト</t>
    </rPh>
    <rPh sb="245" eb="246">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</si>
</sst>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6A7-4368-AF73-3D05F7537DA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7.0000000000000007E-2</c:v>
                </c:pt>
              </c:numCache>
            </c:numRef>
          </c:val>
          <c:smooth val="0"/>
          <c:extLst>
            <c:ext xmlns:c16="http://schemas.microsoft.com/office/drawing/2014/chart" uri="{C3380CC4-5D6E-409C-BE32-E72D297353CC}">
              <c16:uniqueId val="{00000001-76A7-4368-AF73-3D05F7537DA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E0B-4CD5-BB75-DC681D79F95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53.26</c:v>
                </c:pt>
              </c:numCache>
            </c:numRef>
          </c:val>
          <c:smooth val="0"/>
          <c:extLst>
            <c:ext xmlns:c16="http://schemas.microsoft.com/office/drawing/2014/chart" uri="{C3380CC4-5D6E-409C-BE32-E72D297353CC}">
              <c16:uniqueId val="{00000001-EE0B-4CD5-BB75-DC681D79F95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76.680000000000007</c:v>
                </c:pt>
              </c:numCache>
            </c:numRef>
          </c:val>
          <c:extLst>
            <c:ext xmlns:c16="http://schemas.microsoft.com/office/drawing/2014/chart" uri="{C3380CC4-5D6E-409C-BE32-E72D297353CC}">
              <c16:uniqueId val="{00000000-95C8-4090-9E59-36333DA1B4A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91.12</c:v>
                </c:pt>
              </c:numCache>
            </c:numRef>
          </c:val>
          <c:smooth val="0"/>
          <c:extLst>
            <c:ext xmlns:c16="http://schemas.microsoft.com/office/drawing/2014/chart" uri="{C3380CC4-5D6E-409C-BE32-E72D297353CC}">
              <c16:uniqueId val="{00000001-95C8-4090-9E59-36333DA1B4A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101.56</c:v>
                </c:pt>
              </c:numCache>
            </c:numRef>
          </c:val>
          <c:extLst>
            <c:ext xmlns:c16="http://schemas.microsoft.com/office/drawing/2014/chart" uri="{C3380CC4-5D6E-409C-BE32-E72D297353CC}">
              <c16:uniqueId val="{00000000-098F-482D-A361-D7AF0D1AF1C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104.65</c:v>
                </c:pt>
              </c:numCache>
            </c:numRef>
          </c:val>
          <c:smooth val="0"/>
          <c:extLst>
            <c:ext xmlns:c16="http://schemas.microsoft.com/office/drawing/2014/chart" uri="{C3380CC4-5D6E-409C-BE32-E72D297353CC}">
              <c16:uniqueId val="{00000001-098F-482D-A361-D7AF0D1AF1C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3.73</c:v>
                </c:pt>
              </c:numCache>
            </c:numRef>
          </c:val>
          <c:extLst>
            <c:ext xmlns:c16="http://schemas.microsoft.com/office/drawing/2014/chart" uri="{C3380CC4-5D6E-409C-BE32-E72D297353CC}">
              <c16:uniqueId val="{00000000-5B5D-4E12-A7DF-30783C001D5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33.11</c:v>
                </c:pt>
              </c:numCache>
            </c:numRef>
          </c:val>
          <c:smooth val="0"/>
          <c:extLst>
            <c:ext xmlns:c16="http://schemas.microsoft.com/office/drawing/2014/chart" uri="{C3380CC4-5D6E-409C-BE32-E72D297353CC}">
              <c16:uniqueId val="{00000001-5B5D-4E12-A7DF-30783C001D5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E36-4DA5-A286-C728A1ABB59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0.94</c:v>
                </c:pt>
              </c:numCache>
            </c:numRef>
          </c:val>
          <c:smooth val="0"/>
          <c:extLst>
            <c:ext xmlns:c16="http://schemas.microsoft.com/office/drawing/2014/chart" uri="{C3380CC4-5D6E-409C-BE32-E72D297353CC}">
              <c16:uniqueId val="{00000001-DE36-4DA5-A286-C728A1ABB59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EF6-4013-B480-49E651FF748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23.18</c:v>
                </c:pt>
              </c:numCache>
            </c:numRef>
          </c:val>
          <c:smooth val="0"/>
          <c:extLst>
            <c:ext xmlns:c16="http://schemas.microsoft.com/office/drawing/2014/chart" uri="{C3380CC4-5D6E-409C-BE32-E72D297353CC}">
              <c16:uniqueId val="{00000001-DEF6-4013-B480-49E651FF748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99.12</c:v>
                </c:pt>
              </c:numCache>
            </c:numRef>
          </c:val>
          <c:extLst>
            <c:ext xmlns:c16="http://schemas.microsoft.com/office/drawing/2014/chart" uri="{C3380CC4-5D6E-409C-BE32-E72D297353CC}">
              <c16:uniqueId val="{00000000-20B4-4020-A6AC-48BE4C82BF3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80.010000000000005</c:v>
                </c:pt>
              </c:numCache>
            </c:numRef>
          </c:val>
          <c:smooth val="0"/>
          <c:extLst>
            <c:ext xmlns:c16="http://schemas.microsoft.com/office/drawing/2014/chart" uri="{C3380CC4-5D6E-409C-BE32-E72D297353CC}">
              <c16:uniqueId val="{00000001-20B4-4020-A6AC-48BE4C82BF3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789-47C1-913A-4526C50CB24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706.45</c:v>
                </c:pt>
              </c:numCache>
            </c:numRef>
          </c:val>
          <c:smooth val="0"/>
          <c:extLst>
            <c:ext xmlns:c16="http://schemas.microsoft.com/office/drawing/2014/chart" uri="{C3380CC4-5D6E-409C-BE32-E72D297353CC}">
              <c16:uniqueId val="{00000001-F789-47C1-913A-4526C50CB24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43.88</c:v>
                </c:pt>
              </c:numCache>
            </c:numRef>
          </c:val>
          <c:extLst>
            <c:ext xmlns:c16="http://schemas.microsoft.com/office/drawing/2014/chart" uri="{C3380CC4-5D6E-409C-BE32-E72D297353CC}">
              <c16:uniqueId val="{00000000-8C81-4E5C-9B68-CD9196DBEEF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85.67</c:v>
                </c:pt>
              </c:numCache>
            </c:numRef>
          </c:val>
          <c:smooth val="0"/>
          <c:extLst>
            <c:ext xmlns:c16="http://schemas.microsoft.com/office/drawing/2014/chart" uri="{C3380CC4-5D6E-409C-BE32-E72D297353CC}">
              <c16:uniqueId val="{00000001-8C81-4E5C-9B68-CD9196DBEEF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150</c:v>
                </c:pt>
              </c:numCache>
            </c:numRef>
          </c:val>
          <c:extLst>
            <c:ext xmlns:c16="http://schemas.microsoft.com/office/drawing/2014/chart" uri="{C3380CC4-5D6E-409C-BE32-E72D297353CC}">
              <c16:uniqueId val="{00000000-C39B-45EA-A9FC-1FB73B88920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194.78</c:v>
                </c:pt>
              </c:numCache>
            </c:numRef>
          </c:val>
          <c:smooth val="0"/>
          <c:extLst>
            <c:ext xmlns:c16="http://schemas.microsoft.com/office/drawing/2014/chart" uri="{C3380CC4-5D6E-409C-BE32-E72D297353CC}">
              <c16:uniqueId val="{00000001-C39B-45EA-A9FC-1FB73B88920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I61" zoomScale="130" zoomScaleNormal="13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山梨県　忍野村</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Cd1</v>
      </c>
      <c r="X8" s="34"/>
      <c r="Y8" s="34"/>
      <c r="Z8" s="34"/>
      <c r="AA8" s="34"/>
      <c r="AB8" s="34"/>
      <c r="AC8" s="34"/>
      <c r="AD8" s="35" t="str">
        <f>データ!$M$6</f>
        <v>非設置</v>
      </c>
      <c r="AE8" s="35"/>
      <c r="AF8" s="35"/>
      <c r="AG8" s="35"/>
      <c r="AH8" s="35"/>
      <c r="AI8" s="35"/>
      <c r="AJ8" s="35"/>
      <c r="AK8" s="3"/>
      <c r="AL8" s="36">
        <f>データ!S6</f>
        <v>9737</v>
      </c>
      <c r="AM8" s="36"/>
      <c r="AN8" s="36"/>
      <c r="AO8" s="36"/>
      <c r="AP8" s="36"/>
      <c r="AQ8" s="36"/>
      <c r="AR8" s="36"/>
      <c r="AS8" s="36"/>
      <c r="AT8" s="37">
        <f>データ!T6</f>
        <v>25.05</v>
      </c>
      <c r="AU8" s="37"/>
      <c r="AV8" s="37"/>
      <c r="AW8" s="37"/>
      <c r="AX8" s="37"/>
      <c r="AY8" s="37"/>
      <c r="AZ8" s="37"/>
      <c r="BA8" s="37"/>
      <c r="BB8" s="37">
        <f>データ!U6</f>
        <v>388.7</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93.79</v>
      </c>
      <c r="J10" s="37"/>
      <c r="K10" s="37"/>
      <c r="L10" s="37"/>
      <c r="M10" s="37"/>
      <c r="N10" s="37"/>
      <c r="O10" s="37"/>
      <c r="P10" s="37">
        <f>データ!P6</f>
        <v>81.39</v>
      </c>
      <c r="Q10" s="37"/>
      <c r="R10" s="37"/>
      <c r="S10" s="37"/>
      <c r="T10" s="37"/>
      <c r="U10" s="37"/>
      <c r="V10" s="37"/>
      <c r="W10" s="37">
        <f>データ!Q6</f>
        <v>100</v>
      </c>
      <c r="X10" s="37"/>
      <c r="Y10" s="37"/>
      <c r="Z10" s="37"/>
      <c r="AA10" s="37"/>
      <c r="AB10" s="37"/>
      <c r="AC10" s="37"/>
      <c r="AD10" s="36">
        <f>データ!R6</f>
        <v>1375</v>
      </c>
      <c r="AE10" s="36"/>
      <c r="AF10" s="36"/>
      <c r="AG10" s="36"/>
      <c r="AH10" s="36"/>
      <c r="AI10" s="36"/>
      <c r="AJ10" s="36"/>
      <c r="AK10" s="2"/>
      <c r="AL10" s="36">
        <f>データ!V6</f>
        <v>7882</v>
      </c>
      <c r="AM10" s="36"/>
      <c r="AN10" s="36"/>
      <c r="AO10" s="36"/>
      <c r="AP10" s="36"/>
      <c r="AQ10" s="36"/>
      <c r="AR10" s="36"/>
      <c r="AS10" s="36"/>
      <c r="AT10" s="37">
        <f>データ!W6</f>
        <v>4.58</v>
      </c>
      <c r="AU10" s="37"/>
      <c r="AV10" s="37"/>
      <c r="AW10" s="37"/>
      <c r="AX10" s="37"/>
      <c r="AY10" s="37"/>
      <c r="AZ10" s="37"/>
      <c r="BA10" s="37"/>
      <c r="BB10" s="37">
        <f>データ!X6</f>
        <v>1720.96</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112</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rkScpzxluQBC7h+QydNXbUwZ0GBjIwEa4J1ViXmgIVzAZUB/nrNKeh5Xc9m34Q65fBuFE9Y/amyVDTYY3jXEuQ==" saltValue="wX+kXbmqI0UydsZDw4R10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194247</v>
      </c>
      <c r="D6" s="19">
        <f t="shared" si="3"/>
        <v>46</v>
      </c>
      <c r="E6" s="19">
        <f t="shared" si="3"/>
        <v>17</v>
      </c>
      <c r="F6" s="19">
        <f t="shared" si="3"/>
        <v>1</v>
      </c>
      <c r="G6" s="19">
        <f t="shared" si="3"/>
        <v>0</v>
      </c>
      <c r="H6" s="19" t="str">
        <f t="shared" si="3"/>
        <v>山梨県　忍野村</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93.79</v>
      </c>
      <c r="P6" s="20">
        <f t="shared" si="3"/>
        <v>81.39</v>
      </c>
      <c r="Q6" s="20">
        <f t="shared" si="3"/>
        <v>100</v>
      </c>
      <c r="R6" s="20">
        <f t="shared" si="3"/>
        <v>1375</v>
      </c>
      <c r="S6" s="20">
        <f t="shared" si="3"/>
        <v>9737</v>
      </c>
      <c r="T6" s="20">
        <f t="shared" si="3"/>
        <v>25.05</v>
      </c>
      <c r="U6" s="20">
        <f t="shared" si="3"/>
        <v>388.7</v>
      </c>
      <c r="V6" s="20">
        <f t="shared" si="3"/>
        <v>7882</v>
      </c>
      <c r="W6" s="20">
        <f t="shared" si="3"/>
        <v>4.58</v>
      </c>
      <c r="X6" s="20">
        <f t="shared" si="3"/>
        <v>1720.96</v>
      </c>
      <c r="Y6" s="21" t="str">
        <f>IF(Y7="",NA(),Y7)</f>
        <v>-</v>
      </c>
      <c r="Z6" s="21" t="str">
        <f t="shared" ref="Z6:AH6" si="4">IF(Z7="",NA(),Z7)</f>
        <v>-</v>
      </c>
      <c r="AA6" s="21" t="str">
        <f t="shared" si="4"/>
        <v>-</v>
      </c>
      <c r="AB6" s="21" t="str">
        <f t="shared" si="4"/>
        <v>-</v>
      </c>
      <c r="AC6" s="21">
        <f t="shared" si="4"/>
        <v>101.56</v>
      </c>
      <c r="AD6" s="21" t="str">
        <f t="shared" si="4"/>
        <v>-</v>
      </c>
      <c r="AE6" s="21" t="str">
        <f t="shared" si="4"/>
        <v>-</v>
      </c>
      <c r="AF6" s="21" t="str">
        <f t="shared" si="4"/>
        <v>-</v>
      </c>
      <c r="AG6" s="21" t="str">
        <f t="shared" si="4"/>
        <v>-</v>
      </c>
      <c r="AH6" s="21">
        <f t="shared" si="4"/>
        <v>104.65</v>
      </c>
      <c r="AI6" s="20" t="str">
        <f>IF(AI7="","",IF(AI7="-","【-】","【"&amp;SUBSTITUTE(TEXT(AI7,"#,##0.00"),"-","△")&amp;"】"))</f>
        <v>【105.36】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23.18</v>
      </c>
      <c r="AT6" s="20" t="str">
        <f>IF(AT7="","",IF(AT7="-","【-】","【"&amp;SUBSTITUTE(TEXT(AT7,"#,##0.00"),"-","△")&amp;"】"))</f>
        <v>【3.12】</v>
      </c>
      <c r="AU6" s="21" t="str">
        <f>IF(AU7="",NA(),AU7)</f>
        <v>-</v>
      </c>
      <c r="AV6" s="21" t="str">
        <f t="shared" ref="AV6:BD6" si="6">IF(AV7="",NA(),AV7)</f>
        <v>-</v>
      </c>
      <c r="AW6" s="21" t="str">
        <f t="shared" si="6"/>
        <v>-</v>
      </c>
      <c r="AX6" s="21" t="str">
        <f t="shared" si="6"/>
        <v>-</v>
      </c>
      <c r="AY6" s="21">
        <f t="shared" si="6"/>
        <v>99.12</v>
      </c>
      <c r="AZ6" s="21" t="str">
        <f t="shared" si="6"/>
        <v>-</v>
      </c>
      <c r="BA6" s="21" t="str">
        <f t="shared" si="6"/>
        <v>-</v>
      </c>
      <c r="BB6" s="21" t="str">
        <f t="shared" si="6"/>
        <v>-</v>
      </c>
      <c r="BC6" s="21" t="str">
        <f t="shared" si="6"/>
        <v>-</v>
      </c>
      <c r="BD6" s="21">
        <f t="shared" si="6"/>
        <v>80.010000000000005</v>
      </c>
      <c r="BE6" s="20" t="str">
        <f>IF(BE7="","",IF(BE7="-","【-】","【"&amp;SUBSTITUTE(TEXT(BE7,"#,##0.00"),"-","△")&amp;"】"))</f>
        <v>【82.75】</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706.45</v>
      </c>
      <c r="BP6" s="20" t="str">
        <f>IF(BP7="","",IF(BP7="-","【-】","【"&amp;SUBSTITUTE(TEXT(BP7,"#,##0.00"),"-","△")&amp;"】"))</f>
        <v>【602.56】</v>
      </c>
      <c r="BQ6" s="21" t="str">
        <f>IF(BQ7="",NA(),BQ7)</f>
        <v>-</v>
      </c>
      <c r="BR6" s="21" t="str">
        <f t="shared" ref="BR6:BZ6" si="8">IF(BR7="",NA(),BR7)</f>
        <v>-</v>
      </c>
      <c r="BS6" s="21" t="str">
        <f t="shared" si="8"/>
        <v>-</v>
      </c>
      <c r="BT6" s="21" t="str">
        <f t="shared" si="8"/>
        <v>-</v>
      </c>
      <c r="BU6" s="21">
        <f t="shared" si="8"/>
        <v>43.88</v>
      </c>
      <c r="BV6" s="21" t="str">
        <f t="shared" si="8"/>
        <v>-</v>
      </c>
      <c r="BW6" s="21" t="str">
        <f t="shared" si="8"/>
        <v>-</v>
      </c>
      <c r="BX6" s="21" t="str">
        <f t="shared" si="8"/>
        <v>-</v>
      </c>
      <c r="BY6" s="21" t="str">
        <f t="shared" si="8"/>
        <v>-</v>
      </c>
      <c r="BZ6" s="21">
        <f t="shared" si="8"/>
        <v>85.67</v>
      </c>
      <c r="CA6" s="20" t="str">
        <f>IF(CA7="","",IF(CA7="-","【-】","【"&amp;SUBSTITUTE(TEXT(CA7,"#,##0.00"),"-","△")&amp;"】"))</f>
        <v>【97.94】</v>
      </c>
      <c r="CB6" s="21" t="str">
        <f>IF(CB7="",NA(),CB7)</f>
        <v>-</v>
      </c>
      <c r="CC6" s="21" t="str">
        <f t="shared" ref="CC6:CK6" si="9">IF(CC7="",NA(),CC7)</f>
        <v>-</v>
      </c>
      <c r="CD6" s="21" t="str">
        <f t="shared" si="9"/>
        <v>-</v>
      </c>
      <c r="CE6" s="21" t="str">
        <f t="shared" si="9"/>
        <v>-</v>
      </c>
      <c r="CF6" s="21">
        <f t="shared" si="9"/>
        <v>150</v>
      </c>
      <c r="CG6" s="21" t="str">
        <f t="shared" si="9"/>
        <v>-</v>
      </c>
      <c r="CH6" s="21" t="str">
        <f t="shared" si="9"/>
        <v>-</v>
      </c>
      <c r="CI6" s="21" t="str">
        <f t="shared" si="9"/>
        <v>-</v>
      </c>
      <c r="CJ6" s="21" t="str">
        <f t="shared" si="9"/>
        <v>-</v>
      </c>
      <c r="CK6" s="21">
        <f t="shared" si="9"/>
        <v>194.78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53.26</v>
      </c>
      <c r="CW6" s="20" t="str">
        <f>IF(CW7="","",IF(CW7="-","【-】","【"&amp;SUBSTITUTE(TEXT(CW7,"#,##0.00"),"-","△")&amp;"】"))</f>
        <v>【60.13】</v>
      </c>
      <c r="CX6" s="21" t="str">
        <f>IF(CX7="",NA(),CX7)</f>
        <v>-</v>
      </c>
      <c r="CY6" s="21" t="str">
        <f t="shared" ref="CY6:DG6" si="11">IF(CY7="",NA(),CY7)</f>
        <v>-</v>
      </c>
      <c r="CZ6" s="21" t="str">
        <f t="shared" si="11"/>
        <v>-</v>
      </c>
      <c r="DA6" s="21" t="str">
        <f t="shared" si="11"/>
        <v>-</v>
      </c>
      <c r="DB6" s="21">
        <f t="shared" si="11"/>
        <v>76.680000000000007</v>
      </c>
      <c r="DC6" s="21" t="str">
        <f t="shared" si="11"/>
        <v>-</v>
      </c>
      <c r="DD6" s="21" t="str">
        <f t="shared" si="11"/>
        <v>-</v>
      </c>
      <c r="DE6" s="21" t="str">
        <f t="shared" si="11"/>
        <v>-</v>
      </c>
      <c r="DF6" s="21" t="str">
        <f t="shared" si="11"/>
        <v>-</v>
      </c>
      <c r="DG6" s="21">
        <f t="shared" si="11"/>
        <v>91.12</v>
      </c>
      <c r="DH6" s="20" t="str">
        <f>IF(DH7="","",IF(DH7="-","【-】","【"&amp;SUBSTITUTE(TEXT(DH7,"#,##0.00"),"-","△")&amp;"】"))</f>
        <v>【96.00】</v>
      </c>
      <c r="DI6" s="21" t="str">
        <f>IF(DI7="",NA(),DI7)</f>
        <v>-</v>
      </c>
      <c r="DJ6" s="21" t="str">
        <f t="shared" ref="DJ6:DR6" si="12">IF(DJ7="",NA(),DJ7)</f>
        <v>-</v>
      </c>
      <c r="DK6" s="21" t="str">
        <f t="shared" si="12"/>
        <v>-</v>
      </c>
      <c r="DL6" s="21" t="str">
        <f t="shared" si="12"/>
        <v>-</v>
      </c>
      <c r="DM6" s="21">
        <f t="shared" si="12"/>
        <v>3.73</v>
      </c>
      <c r="DN6" s="21" t="str">
        <f t="shared" si="12"/>
        <v>-</v>
      </c>
      <c r="DO6" s="21" t="str">
        <f t="shared" si="12"/>
        <v>-</v>
      </c>
      <c r="DP6" s="21" t="str">
        <f t="shared" si="12"/>
        <v>-</v>
      </c>
      <c r="DQ6" s="21" t="str">
        <f t="shared" si="12"/>
        <v>-</v>
      </c>
      <c r="DR6" s="21">
        <f t="shared" si="12"/>
        <v>33.11</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0.94</v>
      </c>
      <c r="ED6" s="20" t="str">
        <f>IF(ED7="","",IF(ED7="-","【-】","【"&amp;SUBSTITUTE(TEXT(ED7,"#,##0.00"),"-","△")&amp;"】"))</f>
        <v>【9.46】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7.0000000000000007E-2</v>
      </c>
      <c r="EO6" s="20" t="str">
        <f>IF(EO7="","",IF(EO7="-","【-】","【"&amp;SUBSTITUTE(TEXT(EO7,"#,##0.00"),"-","△")&amp;"】"))</f>
        <v>【0.19】</v>
      </c>
    </row>
    <row r="7" spans="1:148" s="22" customFormat="1" x14ac:dyDescent="0.2">
      <c r="A7" s="14"/>
      <c r="B7" s="23">
        <v>2024</v>
      </c>
      <c r="C7" s="23">
        <v>194247</v>
      </c>
      <c r="D7" s="23">
        <v>46</v>
      </c>
      <c r="E7" s="23">
        <v>17</v>
      </c>
      <c r="F7" s="23">
        <v>1</v>
      </c>
      <c r="G7" s="23">
        <v>0</v>
      </c>
      <c r="H7" s="23" t="s">
        <v>96</v>
      </c>
      <c r="I7" s="23" t="s">
        <v>97</v>
      </c>
      <c r="J7" s="23" t="s">
        <v>98</v>
      </c>
      <c r="K7" s="23" t="s">
        <v>99</v>
      </c>
      <c r="L7" s="23" t="s">
        <v>100</v>
      </c>
      <c r="M7" s="23" t="s">
        <v>101</v>
      </c>
      <c r="N7" s="24" t="s">
        <v>102</v>
      </c>
      <c r="O7" s="24">
        <v>93.79</v>
      </c>
      <c r="P7" s="24">
        <v>81.39</v>
      </c>
      <c r="Q7" s="24">
        <v>100</v>
      </c>
      <c r="R7" s="24">
        <v>1375</v>
      </c>
      <c r="S7" s="24">
        <v>9737</v>
      </c>
      <c r="T7" s="24">
        <v>25.05</v>
      </c>
      <c r="U7" s="24">
        <v>388.7</v>
      </c>
      <c r="V7" s="24">
        <v>7882</v>
      </c>
      <c r="W7" s="24">
        <v>4.58</v>
      </c>
      <c r="X7" s="24">
        <v>1720.96</v>
      </c>
      <c r="Y7" s="24" t="s">
        <v>102</v>
      </c>
      <c r="Z7" s="24" t="s">
        <v>102</v>
      </c>
      <c r="AA7" s="24" t="s">
        <v>102</v>
      </c>
      <c r="AB7" s="24" t="s">
        <v>102</v>
      </c>
      <c r="AC7" s="24">
        <v>101.56</v>
      </c>
      <c r="AD7" s="24" t="s">
        <v>102</v>
      </c>
      <c r="AE7" s="24" t="s">
        <v>102</v>
      </c>
      <c r="AF7" s="24" t="s">
        <v>102</v>
      </c>
      <c r="AG7" s="24" t="s">
        <v>102</v>
      </c>
      <c r="AH7" s="24">
        <v>104.65</v>
      </c>
      <c r="AI7" s="24">
        <v>105.36</v>
      </c>
      <c r="AJ7" s="24" t="s">
        <v>102</v>
      </c>
      <c r="AK7" s="24" t="s">
        <v>102</v>
      </c>
      <c r="AL7" s="24" t="s">
        <v>102</v>
      </c>
      <c r="AM7" s="24" t="s">
        <v>102</v>
      </c>
      <c r="AN7" s="24">
        <v>0</v>
      </c>
      <c r="AO7" s="24" t="s">
        <v>102</v>
      </c>
      <c r="AP7" s="24" t="s">
        <v>102</v>
      </c>
      <c r="AQ7" s="24" t="s">
        <v>102</v>
      </c>
      <c r="AR7" s="24" t="s">
        <v>102</v>
      </c>
      <c r="AS7" s="24">
        <v>23.18</v>
      </c>
      <c r="AT7" s="24">
        <v>3.12</v>
      </c>
      <c r="AU7" s="24" t="s">
        <v>102</v>
      </c>
      <c r="AV7" s="24" t="s">
        <v>102</v>
      </c>
      <c r="AW7" s="24" t="s">
        <v>102</v>
      </c>
      <c r="AX7" s="24" t="s">
        <v>102</v>
      </c>
      <c r="AY7" s="24">
        <v>99.12</v>
      </c>
      <c r="AZ7" s="24" t="s">
        <v>102</v>
      </c>
      <c r="BA7" s="24" t="s">
        <v>102</v>
      </c>
      <c r="BB7" s="24" t="s">
        <v>102</v>
      </c>
      <c r="BC7" s="24" t="s">
        <v>102</v>
      </c>
      <c r="BD7" s="24">
        <v>80.010000000000005</v>
      </c>
      <c r="BE7" s="24">
        <v>82.75</v>
      </c>
      <c r="BF7" s="24" t="s">
        <v>102</v>
      </c>
      <c r="BG7" s="24" t="s">
        <v>102</v>
      </c>
      <c r="BH7" s="24" t="s">
        <v>102</v>
      </c>
      <c r="BI7" s="24" t="s">
        <v>102</v>
      </c>
      <c r="BJ7" s="24">
        <v>0</v>
      </c>
      <c r="BK7" s="24" t="s">
        <v>102</v>
      </c>
      <c r="BL7" s="24" t="s">
        <v>102</v>
      </c>
      <c r="BM7" s="24" t="s">
        <v>102</v>
      </c>
      <c r="BN7" s="24" t="s">
        <v>102</v>
      </c>
      <c r="BO7" s="24">
        <v>706.45</v>
      </c>
      <c r="BP7" s="24">
        <v>602.55999999999995</v>
      </c>
      <c r="BQ7" s="24" t="s">
        <v>102</v>
      </c>
      <c r="BR7" s="24" t="s">
        <v>102</v>
      </c>
      <c r="BS7" s="24" t="s">
        <v>102</v>
      </c>
      <c r="BT7" s="24" t="s">
        <v>102</v>
      </c>
      <c r="BU7" s="24">
        <v>43.88</v>
      </c>
      <c r="BV7" s="24" t="s">
        <v>102</v>
      </c>
      <c r="BW7" s="24" t="s">
        <v>102</v>
      </c>
      <c r="BX7" s="24" t="s">
        <v>102</v>
      </c>
      <c r="BY7" s="24" t="s">
        <v>102</v>
      </c>
      <c r="BZ7" s="24">
        <v>85.67</v>
      </c>
      <c r="CA7" s="24">
        <v>97.94</v>
      </c>
      <c r="CB7" s="24" t="s">
        <v>102</v>
      </c>
      <c r="CC7" s="24" t="s">
        <v>102</v>
      </c>
      <c r="CD7" s="24" t="s">
        <v>102</v>
      </c>
      <c r="CE7" s="24" t="s">
        <v>102</v>
      </c>
      <c r="CF7" s="24">
        <v>150</v>
      </c>
      <c r="CG7" s="24" t="s">
        <v>102</v>
      </c>
      <c r="CH7" s="24" t="s">
        <v>102</v>
      </c>
      <c r="CI7" s="24" t="s">
        <v>102</v>
      </c>
      <c r="CJ7" s="24" t="s">
        <v>102</v>
      </c>
      <c r="CK7" s="24">
        <v>194.78</v>
      </c>
      <c r="CL7" s="24">
        <v>140.97999999999999</v>
      </c>
      <c r="CM7" s="24" t="s">
        <v>102</v>
      </c>
      <c r="CN7" s="24" t="s">
        <v>102</v>
      </c>
      <c r="CO7" s="24" t="s">
        <v>102</v>
      </c>
      <c r="CP7" s="24" t="s">
        <v>102</v>
      </c>
      <c r="CQ7" s="24" t="s">
        <v>102</v>
      </c>
      <c r="CR7" s="24" t="s">
        <v>102</v>
      </c>
      <c r="CS7" s="24" t="s">
        <v>102</v>
      </c>
      <c r="CT7" s="24" t="s">
        <v>102</v>
      </c>
      <c r="CU7" s="24" t="s">
        <v>102</v>
      </c>
      <c r="CV7" s="24">
        <v>53.26</v>
      </c>
      <c r="CW7" s="24">
        <v>60.13</v>
      </c>
      <c r="CX7" s="24" t="s">
        <v>102</v>
      </c>
      <c r="CY7" s="24" t="s">
        <v>102</v>
      </c>
      <c r="CZ7" s="24" t="s">
        <v>102</v>
      </c>
      <c r="DA7" s="24" t="s">
        <v>102</v>
      </c>
      <c r="DB7" s="24">
        <v>76.680000000000007</v>
      </c>
      <c r="DC7" s="24" t="s">
        <v>102</v>
      </c>
      <c r="DD7" s="24" t="s">
        <v>102</v>
      </c>
      <c r="DE7" s="24" t="s">
        <v>102</v>
      </c>
      <c r="DF7" s="24" t="s">
        <v>102</v>
      </c>
      <c r="DG7" s="24">
        <v>91.12</v>
      </c>
      <c r="DH7" s="24">
        <v>96</v>
      </c>
      <c r="DI7" s="24" t="s">
        <v>102</v>
      </c>
      <c r="DJ7" s="24" t="s">
        <v>102</v>
      </c>
      <c r="DK7" s="24" t="s">
        <v>102</v>
      </c>
      <c r="DL7" s="24" t="s">
        <v>102</v>
      </c>
      <c r="DM7" s="24">
        <v>3.73</v>
      </c>
      <c r="DN7" s="24" t="s">
        <v>102</v>
      </c>
      <c r="DO7" s="24" t="s">
        <v>102</v>
      </c>
      <c r="DP7" s="24" t="s">
        <v>102</v>
      </c>
      <c r="DQ7" s="24" t="s">
        <v>102</v>
      </c>
      <c r="DR7" s="24">
        <v>33.11</v>
      </c>
      <c r="DS7" s="24">
        <v>42.2</v>
      </c>
      <c r="DT7" s="24" t="s">
        <v>102</v>
      </c>
      <c r="DU7" s="24" t="s">
        <v>102</v>
      </c>
      <c r="DV7" s="24" t="s">
        <v>102</v>
      </c>
      <c r="DW7" s="24" t="s">
        <v>102</v>
      </c>
      <c r="DX7" s="24">
        <v>0</v>
      </c>
      <c r="DY7" s="24" t="s">
        <v>102</v>
      </c>
      <c r="DZ7" s="24" t="s">
        <v>102</v>
      </c>
      <c r="EA7" s="24" t="s">
        <v>102</v>
      </c>
      <c r="EB7" s="24" t="s">
        <v>102</v>
      </c>
      <c r="EC7" s="24">
        <v>0.94</v>
      </c>
      <c r="ED7" s="24">
        <v>9.4600000000000009</v>
      </c>
      <c r="EE7" s="24" t="s">
        <v>102</v>
      </c>
      <c r="EF7" s="24" t="s">
        <v>102</v>
      </c>
      <c r="EG7" s="24" t="s">
        <v>102</v>
      </c>
      <c r="EH7" s="24" t="s">
        <v>102</v>
      </c>
      <c r="EI7" s="24">
        <v>0</v>
      </c>
      <c r="EJ7" s="24" t="s">
        <v>102</v>
      </c>
      <c r="EK7" s="24" t="s">
        <v>102</v>
      </c>
      <c r="EL7" s="24" t="s">
        <v>102</v>
      </c>
      <c r="EM7" s="24" t="s">
        <v>102</v>
      </c>
      <c r="EN7" s="24">
        <v>7.0000000000000007E-2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山梨県</cp:lastModifiedBy>
  <cp:lastPrinted>2026-02-16T00:41:18Z</cp:lastPrinted>
  <dcterms:created xsi:type="dcterms:W3CDTF">2025-12-23T06:00:45Z</dcterms:created>
  <dcterms:modified xsi:type="dcterms:W3CDTF">2026-02-16T00:41:20Z</dcterms:modified>
  <cp:category/>
</cp:coreProperties>
</file>