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Fs68a001\共有データ\10上下水道課\D　下水道担当\庁内\令和7年度\財務課\財政担当\市町村課\調査\【山梨県市町村振興課：２／６〆】公営企業に係る経営比較分析表（令和６年度決算）の分析等について（依頼）\"/>
    </mc:Choice>
  </mc:AlternateContent>
  <workbookProtection workbookAlgorithmName="SHA-512" workbookHashValue="cwHn4Mjv+9KZGValDf9wWXT0p+PQLkYAMNLq9ozogBJ1BZRf5U7QE03n4P2+POgZmsaupmrkqO+0pZV8hfh63w==" workbookSaltValue="TeE2vXPFEKaFfpqghQn0Dw==" workbookSpinCount="100000" lockStructure="1"/>
  <bookViews>
    <workbookView xWindow="0" yWindow="0" windowWidth="23040" windowHeight="9210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I86" i="4"/>
  <c r="H86" i="4"/>
  <c r="E86" i="4"/>
  <c r="BB10" i="4"/>
  <c r="AT10" i="4"/>
  <c r="AL10" i="4"/>
  <c r="AD10" i="4"/>
  <c r="W10" i="4"/>
  <c r="P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<sst xmlns="http://schemas.openxmlformats.org/spreadsheetml/2006/main" count="236" uniqueCount="116">
  <si>
    <t>⑦施設利用率(％)</t>
    <rPh sb="1" eb="3">
      <t>シセツ</t>
    </rPh>
    <rPh sb="3" eb="6">
      <t>リヨウリツ</t>
    </rPh>
    <phoneticPr fontId="1"/>
  </si>
  <si>
    <t>人口密度</t>
    <rPh sb="0" eb="2">
      <t>ジンコウ</t>
    </rPh>
    <rPh sb="2" eb="4">
      <t>ミツド</t>
    </rPh>
    <phoneticPr fontId="1"/>
  </si>
  <si>
    <t>経営比較分析表（令和6年度決算）</t>
    <rPh sb="8" eb="10">
      <t>レイワ</t>
    </rPh>
    <rPh sb="11" eb="13">
      <t>ネンド</t>
    </rPh>
    <phoneticPr fontId="1"/>
  </si>
  <si>
    <t>業務名</t>
    <rPh sb="2" eb="3">
      <t>メイ</t>
    </rPh>
    <phoneticPr fontId="1"/>
  </si>
  <si>
    <t>事業名</t>
  </si>
  <si>
    <t>事業CD</t>
    <rPh sb="0" eb="2">
      <t>ジギョウ</t>
    </rPh>
    <phoneticPr fontId="1"/>
  </si>
  <si>
    <t>業種CD</t>
    <rPh sb="0" eb="2">
      <t>ギョウシュ</t>
    </rPh>
    <phoneticPr fontId="1"/>
  </si>
  <si>
    <t>管理者の情報</t>
    <rPh sb="0" eb="3">
      <t>カンリシャ</t>
    </rPh>
    <rPh sb="4" eb="6">
      <t>ジョウホウ</t>
    </rPh>
    <phoneticPr fontId="1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</si>
  <si>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</si>
  <si>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2. 老朽化の状況</t>
  </si>
  <si>
    <t>全体総括</t>
    <rPh sb="0" eb="2">
      <t>ゼンタイ</t>
    </rPh>
    <rPh sb="2" eb="4">
      <t>ソウカツ</t>
    </rPh>
    <phoneticPr fontId="1"/>
  </si>
  <si>
    <t>1⑤</t>
  </si>
  <si>
    <t>業種名</t>
    <rPh sb="2" eb="3">
      <t>メイ</t>
    </rPh>
    <phoneticPr fontId="1"/>
  </si>
  <si>
    <t>■</t>
  </si>
  <si>
    <t>類似団体区分</t>
    <rPh sb="4" eb="6">
      <t>クブン</t>
    </rPh>
    <phoneticPr fontId="1"/>
  </si>
  <si>
    <t>⑤経費回収率(％)</t>
  </si>
  <si>
    <t>人口（人）</t>
    <rPh sb="0" eb="2">
      <t>ジンコウ</t>
    </rPh>
    <rPh sb="3" eb="4">
      <t>ヒト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</si>
  <si>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</si>
  <si>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</si>
  <si>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</si>
  <si>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当該団体値（当該値）</t>
    <rPh sb="2" eb="4">
      <t>ダンタイ</t>
    </rPh>
    <phoneticPr fontId="1"/>
  </si>
  <si>
    <t>資金不足比率(％)</t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</si>
  <si>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</si>
  <si>
    <t>自己資本構成比率(％)</t>
  </si>
  <si>
    <t>施設CD</t>
    <rPh sb="0" eb="2">
      <t>シセツ</t>
    </rPh>
    <phoneticPr fontId="1"/>
  </si>
  <si>
    <t>普及率(％)</t>
  </si>
  <si>
    <t>①収益的収支比率(％)</t>
    <rPh sb="1" eb="4">
      <t>シュウエキテキ</t>
    </rPh>
    <phoneticPr fontId="1"/>
  </si>
  <si>
    <t>1. 経営の健全性・効率性</t>
  </si>
  <si>
    <t>有収率(％)</t>
    <rPh sb="0" eb="1">
      <t>ユウ</t>
    </rPh>
    <rPh sb="1" eb="3">
      <t>シュウリツ</t>
    </rPh>
    <phoneticPr fontId="1"/>
  </si>
  <si>
    <t>③流動比率(％)</t>
    <rPh sb="1" eb="3">
      <t>リュウドウ</t>
    </rPh>
    <rPh sb="3" eb="5">
      <t>ヒリツ</t>
    </rPh>
    <phoneticPr fontId="1"/>
  </si>
  <si>
    <t>処理区域内人口(人)</t>
    <rPh sb="0" eb="2">
      <t>ショリ</t>
    </rPh>
    <rPh sb="2" eb="5">
      <t>クイキナイ</t>
    </rPh>
    <phoneticPr fontId="1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</si>
  <si>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1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</si>
  <si>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1"/>
  </si>
  <si>
    <t>1⑧</t>
  </si>
  <si>
    <t>年度</t>
    <rPh sb="0" eb="2">
      <t>ネンド</t>
    </rPh>
    <phoneticPr fontId="1"/>
  </si>
  <si>
    <t>－</t>
  </si>
  <si>
    <t>類似団体平均値（平均値）</t>
  </si>
  <si>
    <t>2①</t>
  </si>
  <si>
    <t>【】</t>
  </si>
  <si>
    <t>令和6年度全国平均</t>
    <rPh sb="0" eb="2">
      <t>レイワ</t>
    </rPh>
    <rPh sb="3" eb="5">
      <t>ネンド</t>
    </rPh>
    <phoneticPr fontId="1"/>
  </si>
  <si>
    <t>業務CD</t>
    <rPh sb="0" eb="2">
      <t>ギョウム</t>
    </rPh>
    <phoneticPr fontId="1"/>
  </si>
  <si>
    <t>分析欄</t>
    <rPh sb="0" eb="2">
      <t>ブンセキ</t>
    </rPh>
    <rPh sb="2" eb="3">
      <t>ラン</t>
    </rPh>
    <phoneticPr fontId="1"/>
  </si>
  <si>
    <t>-</t>
  </si>
  <si>
    <t>1. 経営の健全性・効率性について</t>
  </si>
  <si>
    <t>2. 老朽化の状況について</t>
  </si>
  <si>
    <t>1④</t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</si>
  <si>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1"/>
  </si>
  <si>
    <t>全国平均</t>
    <rPh sb="0" eb="2">
      <t>ゼンコク</t>
    </rPh>
    <rPh sb="2" eb="4">
      <t>ヘイキン</t>
    </rPh>
    <phoneticPr fontId="1"/>
  </si>
  <si>
    <t>1①</t>
  </si>
  <si>
    <t>②累積欠損金比率(％)</t>
  </si>
  <si>
    <t>1②</t>
  </si>
  <si>
    <t>1③</t>
  </si>
  <si>
    <t>1⑥</t>
  </si>
  <si>
    <t>1⑦</t>
  </si>
  <si>
    <t>2②</t>
  </si>
  <si>
    <t>2③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</si>
  <si>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</si>
  <si>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1"/>
  </si>
  <si>
    <t>基本情報</t>
    <rPh sb="0" eb="2">
      <t>キホン</t>
    </rPh>
    <rPh sb="2" eb="4">
      <t>ジョウホウ</t>
    </rPh>
    <phoneticPr fontId="1"/>
  </si>
  <si>
    <t>項番</t>
    <rPh sb="0" eb="2">
      <t>コウバン</t>
    </rPh>
    <phoneticPr fontId="1"/>
  </si>
  <si>
    <t>都道府県名</t>
    <rPh sb="0" eb="4">
      <t>トドウフケン</t>
    </rPh>
    <rPh sb="4" eb="5">
      <t>メイ</t>
    </rPh>
    <phoneticPr fontId="1"/>
  </si>
  <si>
    <t>団体CD</t>
    <rPh sb="0" eb="2">
      <t>ダンタイ</t>
    </rPh>
    <phoneticPr fontId="1"/>
  </si>
  <si>
    <t>中項目</t>
    <rPh sb="0" eb="1">
      <t>チュウ</t>
    </rPh>
    <rPh sb="1" eb="3">
      <t>コウモク</t>
    </rPh>
    <phoneticPr fontId="1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</si>
  <si>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1"/>
  </si>
  <si>
    <t>④企業債残高対事業規模比率(％)</t>
  </si>
  <si>
    <t>⑧水洗化率(％)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</si>
  <si>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</si>
  <si>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②管渠老朽化率(％)</t>
  </si>
  <si>
    <t>③管渠改善率(％)</t>
  </si>
  <si>
    <t>小項目</t>
    <rPh sb="0" eb="3">
      <t>ショウコウモク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</si>
  <si>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</si>
  <si>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</si>
  <si>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</si>
  <si>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</si>
  <si>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</si>
  <si>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</si>
  <si>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</si>
  <si>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有収率</t>
    <rPh sb="0" eb="1">
      <t>ユウ</t>
    </rPh>
    <rPh sb="1" eb="3">
      <t>シュウリツ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</si>
  <si>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</si>
  <si>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</si>
  <si>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</si>
  <si>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処理区域内人口</t>
  </si>
  <si>
    <t>処理区域面積</t>
  </si>
  <si>
    <t>処理区域内人口密度</t>
  </si>
  <si>
    <t>比率(N-4)</t>
    <rPh sb="0" eb="2">
      <t>ヒリツ</t>
    </rPh>
    <phoneticPr fontId="1"/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</si>
  <si>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</si>
  <si>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</si>
  <si>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</si>
  <si>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</si>
  <si>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類似団体平均(N-4)</t>
  </si>
  <si>
    <t>全国平均</t>
  </si>
  <si>
    <t>類似団体平均(N-3)</t>
  </si>
  <si>
    <t>類似団体平均(N-2)</t>
  </si>
  <si>
    <t>類似団体平均(N-1)</t>
  </si>
  <si>
    <t>類似団体平均(N)</t>
  </si>
  <si>
    <t>参照用</t>
    <rPh sb="0" eb="3">
      <t>サンショウヨウ</t>
    </rPh>
    <phoneticPr fontId="1"/>
  </si>
  <si>
    <t>山梨県　富士川町</t>
  </si>
  <si>
    <t>法非適用</t>
  </si>
  <si>
    <t>下水道事業</t>
  </si>
  <si>
    <t>農業集落排水</t>
  </si>
  <si>
    <t>F2</t>
  </si>
  <si>
    <t>非設置</t>
  </si>
  <si>
    <t>該当数値なし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</si>
  <si>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</si>
  <si>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</si>
  <si>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</si>
  <si>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</si>
  <si>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</si>
  <si>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←年数補正</t>
    <rPh sb="1" eb="3">
      <t>ネンスウ</t>
    </rPh>
    <rPh sb="3" eb="5">
      <t>ホセイ</t>
    </rPh>
    <phoneticPr fontId="1"/>
  </si>
  <si>
    <t>←日数補正</t>
    <rPh sb="1" eb="3">
      <t>ニッスウ</t>
    </rPh>
    <rPh sb="3" eb="5">
      <t>ホセイ</t>
    </rPh>
    <phoneticPr fontId="1"/>
  </si>
  <si>
    <t>"R"yy</t>
  </si>
  <si>
    <t>"R"dd</t>
  </si>
  <si>
    <t>←書式設定</t>
    <rPh sb="1" eb="3">
      <t>ショシキ</t>
    </rPh>
    <rPh sb="3" eb="5">
      <t>セッテイ</t>
    </rPh>
    <phoneticPr fontId="1"/>
  </si>
  <si>
    <t>　・機械設備については、大規模な修繕改修は行っていない。
・管渠更新工事については、毎年管渠調査を実施しており、大きな損傷がないことから、これまで実施していないため、改善率が低い状況である。
・今後は、機械設備や管渠等の老朽化が見込まれることから、平成29年度に財政の健全化・最小化を含む最適な修繕・更新計画となる最適整備構想を作成した。</t>
    <rPh sb="2" eb="4">
      <t>キカイ</t>
    </rPh>
    <rPh sb="4" eb="6">
      <t>セツビ</t>
    </rPh>
    <rPh sb="12" eb="15">
      <t>ダイキボ</t>
    </rPh>
    <rPh sb="16" eb="18">
      <t>シュウゼン</t>
    </rPh>
    <rPh sb="18" eb="20">
      <t>カイシュウ</t>
    </rPh>
    <rPh sb="21" eb="22">
      <t>オコナ</t>
    </rPh>
    <rPh sb="30" eb="31">
      <t>カン</t>
    </rPh>
    <rPh sb="32" eb="34">
      <t>コウシン</t>
    </rPh>
    <rPh sb="34" eb="36">
      <t>コウジ</t>
    </rPh>
    <rPh sb="42" eb="44">
      <t>マイネン</t>
    </rPh>
    <rPh sb="46" eb="48">
      <t>チョウサ</t>
    </rPh>
    <rPh sb="49" eb="51">
      <t>ジッシ</t>
    </rPh>
    <rPh sb="56" eb="57">
      <t>オオ</t>
    </rPh>
    <rPh sb="59" eb="61">
      <t>ソンショウ</t>
    </rPh>
    <rPh sb="73" eb="75">
      <t>ジッシ</t>
    </rPh>
    <rPh sb="83" eb="87">
      <t>カイゼ</t>
    </rPh>
    <rPh sb="87" eb="88">
      <t>ヒク</t>
    </rPh>
    <rPh sb="89" eb="91">
      <t>ジョウキョウ</t>
    </rPh>
    <rPh sb="97" eb="99">
      <t>コンゴ</t>
    </rPh>
    <rPh sb="101" eb="103">
      <t>キカイ</t>
    </rPh>
    <rPh sb="103" eb="105">
      <t>セツビ</t>
    </rPh>
    <rPh sb="108" eb="109">
      <t>トウ</t>
    </rPh>
    <rPh sb="110" eb="113">
      <t>ロウキュウカ</t>
    </rPh>
    <rPh sb="114" eb="116">
      <t>ミコ</t>
    </rPh>
    <rPh sb="124" eb="126">
      <t>ヘイセイ</t>
    </rPh>
    <rPh sb="128" eb="130">
      <t>ネンド</t>
    </rPh>
    <rPh sb="131" eb="133">
      <t>ザイセイ</t>
    </rPh>
    <rPh sb="134" eb="137">
      <t>ケンゼンカ</t>
    </rPh>
    <rPh sb="138" eb="141">
      <t>サイショウカ</t>
    </rPh>
    <rPh sb="142" eb="143">
      <t>フク</t>
    </rPh>
    <rPh sb="144" eb="146">
      <t>サイテキ</t>
    </rPh>
    <rPh sb="147" eb="149">
      <t>シュウゼン</t>
    </rPh>
    <rPh sb="150" eb="152">
      <t>コウシン</t>
    </rPh>
    <rPh sb="152" eb="154">
      <t>ケイカク</t>
    </rPh>
    <rPh sb="157" eb="159">
      <t>サイテキ</t>
    </rPh>
    <rPh sb="159" eb="161">
      <t>セイビ</t>
    </rPh>
    <rPh sb="161" eb="163">
      <t>コウソウ</t>
    </rPh>
    <rPh sb="164" eb="166">
      <t>サクセイ</t>
    </rPh>
    <phoneticPr fontId="1"/>
  </si>
  <si>
    <t xml:space="preserve">・経営の健全性及び効率性について、現在使用料以外の収入がないことから、区域内の世帯数（人口）の減少により収入が減って行く中で、維持管理の効率化を図る必要がある。また、経営戦略により、中・長期的に持続可能な経営ができるよう計画的な投資を行って行く。
・老朽化対策については供用開始から29年を経過していることから、機械設備の更新及び管渠の老朽化が考えられるので、平成29年度に最適整備構想を策定した。大規模な修繕改築が発生しないよう、常時、維持管理を適切に行っていく必要がある。
</t>
    <rPh sb="1" eb="3">
      <t>ケイ</t>
    </rPh>
    <rPh sb="4" eb="7">
      <t>ケンゼンセイ</t>
    </rPh>
    <rPh sb="7" eb="8">
      <t>オヨ</t>
    </rPh>
    <rPh sb="9" eb="12">
      <t>コウリツセイ</t>
    </rPh>
    <rPh sb="17" eb="19">
      <t>ゲンザイ</t>
    </rPh>
    <rPh sb="19" eb="22">
      <t>シヨウリョウ</t>
    </rPh>
    <rPh sb="22" eb="24">
      <t>イガイ</t>
    </rPh>
    <rPh sb="25" eb="27">
      <t>シュウニュウ</t>
    </rPh>
    <rPh sb="35" eb="37">
      <t>クイキ</t>
    </rPh>
    <rPh sb="37" eb="38">
      <t>ナイ</t>
    </rPh>
    <rPh sb="39" eb="42">
      <t>セタイスウ</t>
    </rPh>
    <rPh sb="43" eb="45">
      <t>ジンコウ</t>
    </rPh>
    <rPh sb="47" eb="49">
      <t>ゲンショウ</t>
    </rPh>
    <rPh sb="52" eb="54">
      <t>シュウニュウ</t>
    </rPh>
    <rPh sb="55" eb="56">
      <t>ヘ</t>
    </rPh>
    <rPh sb="58" eb="59">
      <t>イ</t>
    </rPh>
    <rPh sb="60" eb="61">
      <t>ナカ</t>
    </rPh>
    <rPh sb="63" eb="65">
      <t>イジ</t>
    </rPh>
    <rPh sb="65" eb="67">
      <t>カンリ</t>
    </rPh>
    <rPh sb="68" eb="71">
      <t>コウリツカ</t>
    </rPh>
    <rPh sb="72" eb="73">
      <t>ハカ</t>
    </rPh>
    <rPh sb="74" eb="76">
      <t>ヒツヨウ</t>
    </rPh>
    <rPh sb="83" eb="85">
      <t>ケイエイ</t>
    </rPh>
    <rPh sb="85" eb="87">
      <t>センリャク</t>
    </rPh>
    <rPh sb="91" eb="92">
      <t>チュウ</t>
    </rPh>
    <rPh sb="93" eb="95">
      <t>チョウキ</t>
    </rPh>
    <rPh sb="95" eb="96">
      <t>テキ</t>
    </rPh>
    <rPh sb="97" eb="99">
      <t>ジゾク</t>
    </rPh>
    <rPh sb="99" eb="101">
      <t>カノウ</t>
    </rPh>
    <rPh sb="102" eb="104">
      <t>ケイエイ</t>
    </rPh>
    <rPh sb="110" eb="114">
      <t>ケイカク</t>
    </rPh>
    <rPh sb="114" eb="116">
      <t>トウシ</t>
    </rPh>
    <rPh sb="117" eb="118">
      <t>オコナ</t>
    </rPh>
    <rPh sb="120" eb="121">
      <t>イ</t>
    </rPh>
    <rPh sb="125" eb="128">
      <t>ロウキュウカ</t>
    </rPh>
    <rPh sb="128" eb="130">
      <t>タイサク</t>
    </rPh>
    <rPh sb="135" eb="137">
      <t>キョウヨウ</t>
    </rPh>
    <rPh sb="137" eb="139">
      <t>カイシ</t>
    </rPh>
    <rPh sb="143" eb="144">
      <t>ネン</t>
    </rPh>
    <rPh sb="145" eb="147">
      <t>ケイカ</t>
    </rPh>
    <phoneticPr fontId="1"/>
  </si>
  <si>
    <t xml:space="preserve">・単年度収支について、総収益は上昇しているが、収益的収支比率は、昨年よりさらに上昇したものの、100％を下回っており、赤字である。経費回収率及び汚水処理原価ともに、平均値を上回っている。
・企業債残高は減少傾向にはあるが、区域内処理人口も減少傾向にあることから、使用料収入も減っていく傾向であり、地理的にも接続不可能者を除いた人口が減少し、新規の接続者も見込めない。
・今後の運営においては、施設・設備の維持管理を健全に行って行く上で、財源確保がより一層重要となると考えられるが、区域内人口や接続人口の増加が見込めないことから、今後も継続した経営改善を要する。
                             </t>
    <rPh sb="1" eb="4">
      <t>タンネンド</t>
    </rPh>
    <rPh sb="4" eb="6">
      <t>シュウシ</t>
    </rPh>
    <rPh sb="11" eb="14">
      <t>ソウシュウエキ</t>
    </rPh>
    <rPh sb="15" eb="17">
      <t>ジョウショウ</t>
    </rPh>
    <rPh sb="23" eb="26">
      <t>シュウエキテキ</t>
    </rPh>
    <rPh sb="26" eb="28">
      <t>シュウシ</t>
    </rPh>
    <rPh sb="28" eb="30">
      <t>ヒリツ</t>
    </rPh>
    <rPh sb="32" eb="34">
      <t>サクネン</t>
    </rPh>
    <rPh sb="39" eb="41">
      <t>ジョウショウ</t>
    </rPh>
    <rPh sb="52" eb="54">
      <t>シタマワ</t>
    </rPh>
    <rPh sb="59" eb="61">
      <t>アカジ</t>
    </rPh>
    <rPh sb="65" eb="67">
      <t>ケイヒ</t>
    </rPh>
    <rPh sb="67" eb="69">
      <t>カイシュウ</t>
    </rPh>
    <rPh sb="69" eb="70">
      <t>リツ</t>
    </rPh>
    <rPh sb="70" eb="71">
      <t>オヨ</t>
    </rPh>
    <rPh sb="72" eb="74">
      <t>オスイ</t>
    </rPh>
    <rPh sb="74" eb="76">
      <t>ショリ</t>
    </rPh>
    <rPh sb="76" eb="78">
      <t>ゲンカ</t>
    </rPh>
    <rPh sb="82" eb="85">
      <t>ヘイキンチ</t>
    </rPh>
    <rPh sb="86" eb="88">
      <t>ウワマワ</t>
    </rPh>
    <rPh sb="95" eb="98">
      <t>キギョウサイ</t>
    </rPh>
    <rPh sb="98" eb="100">
      <t>ザンダカ</t>
    </rPh>
    <rPh sb="101" eb="103">
      <t>ゲンショウ</t>
    </rPh>
    <rPh sb="103" eb="105">
      <t>ケイコウ</t>
    </rPh>
    <rPh sb="111" eb="113">
      <t>クイキ</t>
    </rPh>
    <rPh sb="113" eb="114">
      <t>ナイ</t>
    </rPh>
    <rPh sb="114" eb="116">
      <t>ショリ</t>
    </rPh>
    <rPh sb="116" eb="118">
      <t>ジンコウ</t>
    </rPh>
    <rPh sb="119" eb="123">
      <t>ゲンシ</t>
    </rPh>
    <rPh sb="131" eb="134">
      <t>シヨウリョウ</t>
    </rPh>
    <rPh sb="134" eb="136">
      <t>シュウニュウ</t>
    </rPh>
    <rPh sb="137" eb="138">
      <t>ヘ</t>
    </rPh>
    <rPh sb="142" eb="144">
      <t>ケイコウ</t>
    </rPh>
    <rPh sb="148" eb="151">
      <t>チリテキ</t>
    </rPh>
    <rPh sb="153" eb="155">
      <t>セツゾク</t>
    </rPh>
    <rPh sb="155" eb="158">
      <t>フカノウ</t>
    </rPh>
    <rPh sb="158" eb="159">
      <t>シャ</t>
    </rPh>
    <rPh sb="160" eb="161">
      <t>ノゾ</t>
    </rPh>
    <rPh sb="163" eb="165">
      <t>ジンコウ</t>
    </rPh>
    <rPh sb="166" eb="168">
      <t>ゲンショウ</t>
    </rPh>
    <rPh sb="170" eb="172">
      <t>シンキ</t>
    </rPh>
    <rPh sb="173" eb="176">
      <t>セツゾ</t>
    </rPh>
    <rPh sb="177" eb="179">
      <t>ミコ</t>
    </rPh>
    <rPh sb="185" eb="187">
      <t>コンゴ</t>
    </rPh>
    <rPh sb="188" eb="190">
      <t>ウンエイ</t>
    </rPh>
    <rPh sb="196" eb="198">
      <t>シセツ</t>
    </rPh>
    <rPh sb="199" eb="201">
      <t>セツビ</t>
    </rPh>
    <rPh sb="202" eb="204">
      <t>イジ</t>
    </rPh>
    <rPh sb="204" eb="206">
      <t>カンリ</t>
    </rPh>
    <rPh sb="207" eb="209">
      <t>ケンゼン</t>
    </rPh>
    <rPh sb="210" eb="211">
      <t>オコナ</t>
    </rPh>
    <rPh sb="213" eb="214">
      <t>イ</t>
    </rPh>
    <rPh sb="215" eb="216">
      <t>ウエ</t>
    </rPh>
    <rPh sb="218" eb="222">
      <t>ザイゲ</t>
    </rPh>
    <rPh sb="225" eb="227">
      <t>イッソウ</t>
    </rPh>
    <rPh sb="227" eb="229">
      <t>ジュウヨウ</t>
    </rPh>
    <rPh sb="233" eb="234">
      <t>カンガ</t>
    </rPh>
    <rPh sb="240" eb="243">
      <t>クイキナイ</t>
    </rPh>
    <rPh sb="243" eb="245">
      <t>ジンコウ</t>
    </rPh>
    <rPh sb="264" eb="266">
      <t>コンゴ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</si>
</sst>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0;&quot;△&quot;#,##0.00"/>
    <numFmt numFmtId="177" formatCode="#,##0;&quot;△&quot;#,##0"/>
    <numFmt numFmtId="178" formatCode="&quot;R&quot;yy"/>
    <numFmt numFmtId="179" formatCode="0.00_);[Red]\(0.00\)"/>
    <numFmt numFmtId="180" formatCode="#,##0.00;&quot;△&quot;#,##0.00;&quot;-&quot;"/>
  </numFmts>
  <fonts count="16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color theme="1"/>
      <name val="ＭＳ Ｐゴシック"/>
      <family val="3"/>
    </font>
    <font>
      <b/>
      <vertAlign val="superscript"/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8" fontId="0" fillId="0" borderId="2" xfId="0" applyNumberFormat="1" applyBorder="1">
      <alignment vertical="center"/>
    </xf>
    <xf numFmtId="0" fontId="0" fillId="3" borderId="2" xfId="0" applyFill="1" applyBorder="1" applyAlignment="1">
      <alignment vertical="center" shrinkToFit="1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6" fillId="0" borderId="0" xfId="0" applyFont="1">
      <alignment vertical="center"/>
    </xf>
    <xf numFmtId="180" fontId="0" fillId="5" borderId="2" xfId="1" applyNumberFormat="1" applyFont="1" applyFill="1" applyBorder="1" applyAlignment="1">
      <alignment vertical="center" shrinkToFit="1"/>
    </xf>
    <xf numFmtId="0" fontId="3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177" fontId="3" fillId="0" borderId="2" xfId="0" applyNumberFormat="1" applyFont="1" applyBorder="1" applyAlignment="1" applyProtection="1">
      <alignment horizontal="center" vertical="center"/>
      <protection hidden="1"/>
    </xf>
    <xf numFmtId="176" fontId="3" fillId="0" borderId="2" xfId="0" applyNumberFormat="1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89-470C-AEED-D9BE4833C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0.25</c:v>
                </c:pt>
                <c:pt idx="1">
                  <c:v>0.05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89-470C-AEED-D9BE4833C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 orientation="landscape"/>
  </c:printSettings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52.17</c:v>
                </c:pt>
                <c:pt idx="1">
                  <c:v>52.17</c:v>
                </c:pt>
                <c:pt idx="2">
                  <c:v>52.17</c:v>
                </c:pt>
                <c:pt idx="3">
                  <c:v>52.17</c:v>
                </c:pt>
                <c:pt idx="4">
                  <c:v>52.17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31-493B-887D-582757BA5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54.83</c:v>
                </c:pt>
                <c:pt idx="1">
                  <c:v>66.53</c:v>
                </c:pt>
                <c:pt idx="2">
                  <c:v>52.35</c:v>
                </c:pt>
                <c:pt idx="3">
                  <c:v>46.25</c:v>
                </c:pt>
                <c:pt idx="4">
                  <c:v>45.32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31-493B-887D-582757BA5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93.94</c:v>
                </c:pt>
                <c:pt idx="1">
                  <c:v>93.85</c:v>
                </c:pt>
                <c:pt idx="2">
                  <c:v>96.77</c:v>
                </c:pt>
                <c:pt idx="3">
                  <c:v>93.55</c:v>
                </c:pt>
                <c:pt idx="4">
                  <c:v>98.36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1C-4DD5-BBD5-1C700370B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84.7</c:v>
                </c:pt>
                <c:pt idx="1">
                  <c:v>84.67</c:v>
                </c:pt>
                <c:pt idx="2">
                  <c:v>84.39</c:v>
                </c:pt>
                <c:pt idx="3">
                  <c:v>83.96</c:v>
                </c:pt>
                <c:pt idx="4">
                  <c:v>83.54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C-4DD5-BBD5-1C700370B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95.49</c:v>
                </c:pt>
                <c:pt idx="1">
                  <c:v>99.03</c:v>
                </c:pt>
                <c:pt idx="2">
                  <c:v>70.13</c:v>
                </c:pt>
                <c:pt idx="3">
                  <c:v>83.49</c:v>
                </c:pt>
                <c:pt idx="4">
                  <c:v>97.83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D0-48DA-9AE7-796DF195E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D0-48DA-9AE7-796DF195E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 orientation="landscape"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53-4F96-89B6-992BB843C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53-4F96-89B6-992BB843C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68-4FBF-B09E-F6C9A4FD6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68-4FBF-B09E-F6C9A4FD6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 orientation="landscape"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86-455A-9E46-FC41008B9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86-455A-9E46-FC41008B9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82-4366-A312-9FC0823D2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82-4366-A312-9FC0823D2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E1-4616-B734-7567F9EF5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867.83</c:v>
                </c:pt>
                <c:pt idx="1">
                  <c:v>791.76</c:v>
                </c:pt>
                <c:pt idx="2">
                  <c:v>900.82</c:v>
                </c:pt>
                <c:pt idx="3">
                  <c:v>839.21</c:v>
                </c:pt>
                <c:pt idx="4">
                  <c:v>791.46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E1-4616-B734-7567F9EF5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74.31</c:v>
                </c:pt>
                <c:pt idx="1">
                  <c:v>65.760000000000005</c:v>
                </c:pt>
                <c:pt idx="2">
                  <c:v>26.28</c:v>
                </c:pt>
                <c:pt idx="3">
                  <c:v>48.71</c:v>
                </c:pt>
                <c:pt idx="4">
                  <c:v>52.5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F8-4EC7-B841-5289A8C5F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57.08</c:v>
                </c:pt>
                <c:pt idx="1">
                  <c:v>56.26</c:v>
                </c:pt>
                <c:pt idx="2">
                  <c:v>52.94</c:v>
                </c:pt>
                <c:pt idx="3">
                  <c:v>52.05</c:v>
                </c:pt>
                <c:pt idx="4">
                  <c:v>47.96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F8-4EC7-B841-5289A8C5F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287.76</c:v>
                </c:pt>
                <c:pt idx="1">
                  <c:v>326.3</c:v>
                </c:pt>
                <c:pt idx="2">
                  <c:v>853.41</c:v>
                </c:pt>
                <c:pt idx="3">
                  <c:v>456.28</c:v>
                </c:pt>
                <c:pt idx="4">
                  <c:v>421.88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0-4CC8-A281-4CE1220D0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274.99</c:v>
                </c:pt>
                <c:pt idx="1">
                  <c:v>282.08999999999997</c:v>
                </c:pt>
                <c:pt idx="2">
                  <c:v>303.27999999999997</c:v>
                </c:pt>
                <c:pt idx="3">
                  <c:v>301.86</c:v>
                </c:pt>
                <c:pt idx="4">
                  <c:v>325.85000000000002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70-4CC8-A281-4CE1220D0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40690" y="2790825"/>
          <a:ext cx="361823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①収益的収支比率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15</xdr:row>
      <xdr:rowOff>171450</xdr:rowOff>
    </xdr:from>
    <xdr:to>
      <xdr:col>31</xdr:col>
      <xdr:colOff>0</xdr:colOff>
      <xdr:row>33</xdr:row>
      <xdr:rowOff>1270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171450</xdr:rowOff>
    </xdr:from>
    <xdr:to>
      <xdr:col>46</xdr:col>
      <xdr:colOff>0</xdr:colOff>
      <xdr:row>33</xdr:row>
      <xdr:rowOff>1270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171450</xdr:rowOff>
    </xdr:from>
    <xdr:to>
      <xdr:col>61</xdr:col>
      <xdr:colOff>0</xdr:colOff>
      <xdr:row>33</xdr:row>
      <xdr:rowOff>1270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171450</xdr:rowOff>
    </xdr:from>
    <xdr:to>
      <xdr:col>16</xdr:col>
      <xdr:colOff>0</xdr:colOff>
      <xdr:row>55</xdr:row>
      <xdr:rowOff>1270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171450</xdr:rowOff>
    </xdr:from>
    <xdr:to>
      <xdr:col>31</xdr:col>
      <xdr:colOff>0</xdr:colOff>
      <xdr:row>55</xdr:row>
      <xdr:rowOff>1270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171450</xdr:rowOff>
    </xdr:from>
    <xdr:to>
      <xdr:col>46</xdr:col>
      <xdr:colOff>0</xdr:colOff>
      <xdr:row>55</xdr:row>
      <xdr:rowOff>1270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171450</xdr:rowOff>
    </xdr:from>
    <xdr:to>
      <xdr:col>61</xdr:col>
      <xdr:colOff>0</xdr:colOff>
      <xdr:row>55</xdr:row>
      <xdr:rowOff>1270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317365" y="2790825"/>
          <a:ext cx="361823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8194040" y="2790825"/>
          <a:ext cx="361823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2070715" y="2790825"/>
          <a:ext cx="361823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40690" y="6562725"/>
          <a:ext cx="361823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317365" y="6562725"/>
          <a:ext cx="361823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8194040" y="6562725"/>
          <a:ext cx="361823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2070715" y="6562725"/>
          <a:ext cx="361823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40690" y="10677525"/>
          <a:ext cx="465201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5609590" y="10677525"/>
          <a:ext cx="465201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0778490" y="10677525"/>
          <a:ext cx="465201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17</xdr:row>
      <xdr:rowOff>0</xdr:rowOff>
    </xdr:from>
    <xdr:to>
      <xdr:col>16</xdr:col>
      <xdr:colOff>0</xdr:colOff>
      <xdr:row>18</xdr:row>
      <xdr:rowOff>71120</xdr:rowOff>
    </xdr:to>
    <xdr:sp macro="" textlink="$E$86">
      <xdr:nvSpPr>
        <xdr:cNvPr id="24" name="テキスト ボックス 23"/>
        <xdr:cNvSpPr txBox="1"/>
      </xdr:nvSpPr>
      <xdr:spPr>
        <a:xfrm>
          <a:off x="3378835" y="2962275"/>
          <a:ext cx="68008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17</xdr:row>
      <xdr:rowOff>0</xdr:rowOff>
    </xdr:from>
    <xdr:to>
      <xdr:col>31</xdr:col>
      <xdr:colOff>0</xdr:colOff>
      <xdr:row>18</xdr:row>
      <xdr:rowOff>71120</xdr:rowOff>
    </xdr:to>
    <xdr:sp macro="" textlink="データ!AT6">
      <xdr:nvSpPr>
        <xdr:cNvPr id="25" name="テキスト ボックス 24"/>
        <xdr:cNvSpPr txBox="1"/>
      </xdr:nvSpPr>
      <xdr:spPr>
        <a:xfrm>
          <a:off x="7255510" y="2962275"/>
          <a:ext cx="68008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17</xdr:row>
      <xdr:rowOff>0</xdr:rowOff>
    </xdr:from>
    <xdr:to>
      <xdr:col>46</xdr:col>
      <xdr:colOff>0</xdr:colOff>
      <xdr:row>18</xdr:row>
      <xdr:rowOff>71120</xdr:rowOff>
    </xdr:to>
    <xdr:sp macro="" textlink="データ!BE6">
      <xdr:nvSpPr>
        <xdr:cNvPr id="26" name="テキスト ボックス 25"/>
        <xdr:cNvSpPr txBox="1"/>
      </xdr:nvSpPr>
      <xdr:spPr>
        <a:xfrm>
          <a:off x="11132185" y="2962275"/>
          <a:ext cx="68008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17</xdr:row>
      <xdr:rowOff>0</xdr:rowOff>
    </xdr:from>
    <xdr:to>
      <xdr:col>61</xdr:col>
      <xdr:colOff>0</xdr:colOff>
      <xdr:row>18</xdr:row>
      <xdr:rowOff>71120</xdr:rowOff>
    </xdr:to>
    <xdr:sp macro="" textlink="$H$86">
      <xdr:nvSpPr>
        <xdr:cNvPr id="27" name="テキスト ボックス 26"/>
        <xdr:cNvSpPr txBox="1"/>
      </xdr:nvSpPr>
      <xdr:spPr>
        <a:xfrm>
          <a:off x="15008860" y="2962275"/>
          <a:ext cx="68008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【798.10】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39</xdr:row>
      <xdr:rowOff>0</xdr:rowOff>
    </xdr:from>
    <xdr:to>
      <xdr:col>61</xdr:col>
      <xdr:colOff>0</xdr:colOff>
      <xdr:row>40</xdr:row>
      <xdr:rowOff>71120</xdr:rowOff>
    </xdr:to>
    <xdr:sp macro="" textlink="$L$86">
      <xdr:nvSpPr>
        <xdr:cNvPr id="28" name="テキスト ボックス 27"/>
        <xdr:cNvSpPr txBox="1"/>
      </xdr:nvSpPr>
      <xdr:spPr>
        <a:xfrm>
          <a:off x="15008860" y="6734175"/>
          <a:ext cx="68008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【87.80】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39</xdr:row>
      <xdr:rowOff>0</xdr:rowOff>
    </xdr:from>
    <xdr:to>
      <xdr:col>46</xdr:col>
      <xdr:colOff>0</xdr:colOff>
      <xdr:row>40</xdr:row>
      <xdr:rowOff>71120</xdr:rowOff>
    </xdr:to>
    <xdr:sp macro="" textlink="$K$86">
      <xdr:nvSpPr>
        <xdr:cNvPr id="29" name="テキスト ボックス 28"/>
        <xdr:cNvSpPr txBox="1"/>
      </xdr:nvSpPr>
      <xdr:spPr>
        <a:xfrm>
          <a:off x="11132185" y="6734175"/>
          <a:ext cx="68008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【49.92】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39</xdr:row>
      <xdr:rowOff>0</xdr:rowOff>
    </xdr:from>
    <xdr:to>
      <xdr:col>31</xdr:col>
      <xdr:colOff>0</xdr:colOff>
      <xdr:row>40</xdr:row>
      <xdr:rowOff>71120</xdr:rowOff>
    </xdr:to>
    <xdr:sp macro="" textlink="$J$86">
      <xdr:nvSpPr>
        <xdr:cNvPr id="30" name="テキスト ボックス 29"/>
        <xdr:cNvSpPr txBox="1"/>
      </xdr:nvSpPr>
      <xdr:spPr>
        <a:xfrm>
          <a:off x="7255510" y="6734175"/>
          <a:ext cx="68008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【286.33】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39</xdr:row>
      <xdr:rowOff>0</xdr:rowOff>
    </xdr:from>
    <xdr:to>
      <xdr:col>16</xdr:col>
      <xdr:colOff>0</xdr:colOff>
      <xdr:row>40</xdr:row>
      <xdr:rowOff>71120</xdr:rowOff>
    </xdr:to>
    <xdr:sp macro="" textlink="$I$86">
      <xdr:nvSpPr>
        <xdr:cNvPr id="31" name="テキスト ボックス 30"/>
        <xdr:cNvSpPr txBox="1"/>
      </xdr:nvSpPr>
      <xdr:spPr>
        <a:xfrm>
          <a:off x="3378835" y="6734175"/>
          <a:ext cx="68008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【54.51】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95250</xdr:colOff>
      <xdr:row>63</xdr:row>
      <xdr:rowOff>0</xdr:rowOff>
    </xdr:from>
    <xdr:to>
      <xdr:col>20</xdr:col>
      <xdr:colOff>0</xdr:colOff>
      <xdr:row>64</xdr:row>
      <xdr:rowOff>71120</xdr:rowOff>
    </xdr:to>
    <xdr:sp macro="" textlink="データ!DS6">
      <xdr:nvSpPr>
        <xdr:cNvPr id="32" name="テキスト ボックス 31"/>
        <xdr:cNvSpPr txBox="1"/>
      </xdr:nvSpPr>
      <xdr:spPr>
        <a:xfrm>
          <a:off x="4412615" y="10848975"/>
          <a:ext cx="68008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37</xdr:col>
      <xdr:colOff>112395</xdr:colOff>
      <xdr:row>63</xdr:row>
      <xdr:rowOff>0</xdr:rowOff>
    </xdr:from>
    <xdr:to>
      <xdr:col>40</xdr:col>
      <xdr:colOff>17145</xdr:colOff>
      <xdr:row>64</xdr:row>
      <xdr:rowOff>71120</xdr:rowOff>
    </xdr:to>
    <xdr:sp macro="" textlink="データ!ED6">
      <xdr:nvSpPr>
        <xdr:cNvPr id="33" name="テキスト ボックス 32"/>
        <xdr:cNvSpPr txBox="1"/>
      </xdr:nvSpPr>
      <xdr:spPr>
        <a:xfrm>
          <a:off x="9598660" y="10848975"/>
          <a:ext cx="68008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57</xdr:col>
      <xdr:colOff>95250</xdr:colOff>
      <xdr:row>63</xdr:row>
      <xdr:rowOff>0</xdr:rowOff>
    </xdr:from>
    <xdr:to>
      <xdr:col>60</xdr:col>
      <xdr:colOff>0</xdr:colOff>
      <xdr:row>64</xdr:row>
      <xdr:rowOff>71120</xdr:rowOff>
    </xdr:to>
    <xdr:sp macro="" textlink="$O$86">
      <xdr:nvSpPr>
        <xdr:cNvPr id="34" name="テキスト ボックス 33"/>
        <xdr:cNvSpPr txBox="1"/>
      </xdr:nvSpPr>
      <xdr:spPr>
        <a:xfrm>
          <a:off x="14750415" y="10848975"/>
          <a:ext cx="68008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【0.02】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29210</xdr:rowOff>
    </xdr:to>
    <xdr:sp macro="" textlink="">
      <xdr:nvSpPr>
        <xdr:cNvPr id="35" name="テキスト ボックス 34"/>
        <xdr:cNvSpPr txBox="1"/>
      </xdr:nvSpPr>
      <xdr:spPr>
        <a:xfrm>
          <a:off x="4355465" y="3000375"/>
          <a:ext cx="3550285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29210</xdr:rowOff>
    </xdr:to>
    <xdr:sp macro="" textlink="">
      <xdr:nvSpPr>
        <xdr:cNvPr id="36" name="テキスト ボックス 35"/>
        <xdr:cNvSpPr txBox="1"/>
      </xdr:nvSpPr>
      <xdr:spPr>
        <a:xfrm>
          <a:off x="8241665" y="3000375"/>
          <a:ext cx="3550285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86360</xdr:rowOff>
    </xdr:from>
    <xdr:to>
      <xdr:col>19</xdr:col>
      <xdr:colOff>228600</xdr:colOff>
      <xdr:row>77</xdr:row>
      <xdr:rowOff>143510</xdr:rowOff>
    </xdr:to>
    <xdr:sp macro="" textlink="">
      <xdr:nvSpPr>
        <xdr:cNvPr id="37" name="テキスト ボックス 36"/>
        <xdr:cNvSpPr txBox="1"/>
      </xdr:nvSpPr>
      <xdr:spPr>
        <a:xfrm>
          <a:off x="497840" y="10935335"/>
          <a:ext cx="4565015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86360</xdr:rowOff>
    </xdr:from>
    <xdr:to>
      <xdr:col>39</xdr:col>
      <xdr:colOff>228600</xdr:colOff>
      <xdr:row>77</xdr:row>
      <xdr:rowOff>143510</xdr:rowOff>
    </xdr:to>
    <xdr:sp macro="" textlink="">
      <xdr:nvSpPr>
        <xdr:cNvPr id="38" name="テキスト ボックス 37"/>
        <xdr:cNvSpPr txBox="1"/>
      </xdr:nvSpPr>
      <xdr:spPr>
        <a:xfrm>
          <a:off x="5666740" y="10935335"/>
          <a:ext cx="4565015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F22" workbookViewId="0">
      <selection activeCell="BL16" sqref="BL16:BZ44"/>
    </sheetView>
  </sheetViews>
  <sheetFormatPr defaultColWidth="2.625" defaultRowHeight="13.5" x14ac:dyDescent="0.15"/>
  <cols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9" t="s">
        <v>2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15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1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0" t="str">
        <f>データ!H6</f>
        <v>山梨県　富士川町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6" t="s">
        <v>3</v>
      </c>
      <c r="C7" s="56"/>
      <c r="D7" s="56"/>
      <c r="E7" s="56"/>
      <c r="F7" s="56"/>
      <c r="G7" s="56"/>
      <c r="H7" s="56"/>
      <c r="I7" s="56" t="s">
        <v>12</v>
      </c>
      <c r="J7" s="56"/>
      <c r="K7" s="56"/>
      <c r="L7" s="56"/>
      <c r="M7" s="56"/>
      <c r="N7" s="56"/>
      <c r="O7" s="56"/>
      <c r="P7" s="56" t="s">
        <v>4</v>
      </c>
      <c r="Q7" s="56"/>
      <c r="R7" s="56"/>
      <c r="S7" s="56"/>
      <c r="T7" s="56"/>
      <c r="U7" s="56"/>
      <c r="V7" s="56"/>
      <c r="W7" s="56" t="s">
        <v>14</v>
      </c>
      <c r="X7" s="56"/>
      <c r="Y7" s="56"/>
      <c r="Z7" s="56"/>
      <c r="AA7" s="56"/>
      <c r="AB7" s="56"/>
      <c r="AC7" s="56"/>
      <c r="AD7" s="56" t="s">
        <v>7</v>
      </c>
      <c r="AE7" s="56"/>
      <c r="AF7" s="56"/>
      <c r="AG7" s="56"/>
      <c r="AH7" s="56"/>
      <c r="AI7" s="56"/>
      <c r="AJ7" s="56"/>
      <c r="AK7" s="3"/>
      <c r="AL7" s="56" t="s">
        <v>16</v>
      </c>
      <c r="AM7" s="56"/>
      <c r="AN7" s="56"/>
      <c r="AO7" s="56"/>
      <c r="AP7" s="56"/>
      <c r="AQ7" s="56"/>
      <c r="AR7" s="56"/>
      <c r="AS7" s="56"/>
      <c r="AT7" s="56" t="s">
        <v>8</v>
      </c>
      <c r="AU7" s="56"/>
      <c r="AV7" s="56"/>
      <c r="AW7" s="56"/>
      <c r="AX7" s="56"/>
      <c r="AY7" s="56"/>
      <c r="AZ7" s="56"/>
      <c r="BA7" s="56"/>
      <c r="BB7" s="56" t="s">
        <v>17</v>
      </c>
      <c r="BC7" s="56"/>
      <c r="BD7" s="56"/>
      <c r="BE7" s="56"/>
      <c r="BF7" s="56"/>
      <c r="BG7" s="56"/>
      <c r="BH7" s="56"/>
      <c r="BI7" s="56"/>
      <c r="BJ7" s="3"/>
      <c r="BK7" s="3"/>
      <c r="BL7" s="67" t="s">
        <v>18</v>
      </c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9"/>
    </row>
    <row r="8" spans="1:78" ht="18.75" customHeight="1" x14ac:dyDescent="0.15">
      <c r="A8" s="2"/>
      <c r="B8" s="65" t="str">
        <f>データ!I6</f>
        <v>法非適用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農業集落排水</v>
      </c>
      <c r="Q8" s="65"/>
      <c r="R8" s="65"/>
      <c r="S8" s="65"/>
      <c r="T8" s="65"/>
      <c r="U8" s="65"/>
      <c r="V8" s="65"/>
      <c r="W8" s="65" t="str">
        <f>データ!L6</f>
        <v>F2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50">
        <f>データ!S6</f>
        <v>13926</v>
      </c>
      <c r="AM8" s="50"/>
      <c r="AN8" s="50"/>
      <c r="AO8" s="50"/>
      <c r="AP8" s="50"/>
      <c r="AQ8" s="50"/>
      <c r="AR8" s="50"/>
      <c r="AS8" s="50"/>
      <c r="AT8" s="51">
        <f>データ!T6</f>
        <v>112</v>
      </c>
      <c r="AU8" s="51"/>
      <c r="AV8" s="51"/>
      <c r="AW8" s="51"/>
      <c r="AX8" s="51"/>
      <c r="AY8" s="51"/>
      <c r="AZ8" s="51"/>
      <c r="BA8" s="51"/>
      <c r="BB8" s="51">
        <f>データ!U6</f>
        <v>124.34</v>
      </c>
      <c r="BC8" s="51"/>
      <c r="BD8" s="51"/>
      <c r="BE8" s="51"/>
      <c r="BF8" s="51"/>
      <c r="BG8" s="51"/>
      <c r="BH8" s="51"/>
      <c r="BI8" s="51"/>
      <c r="BJ8" s="3"/>
      <c r="BK8" s="3"/>
      <c r="BL8" s="61" t="s">
        <v>13</v>
      </c>
      <c r="BM8" s="62"/>
      <c r="BN8" s="63" t="s">
        <v>20</v>
      </c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4"/>
    </row>
    <row r="9" spans="1:78" ht="18.75" customHeight="1" x14ac:dyDescent="0.15">
      <c r="A9" s="2"/>
      <c r="B9" s="56" t="s">
        <v>21</v>
      </c>
      <c r="C9" s="56"/>
      <c r="D9" s="56"/>
      <c r="E9" s="56"/>
      <c r="F9" s="56"/>
      <c r="G9" s="56"/>
      <c r="H9" s="56"/>
      <c r="I9" s="56" t="s">
        <v>23</v>
      </c>
      <c r="J9" s="56"/>
      <c r="K9" s="56"/>
      <c r="L9" s="56"/>
      <c r="M9" s="56"/>
      <c r="N9" s="56"/>
      <c r="O9" s="56"/>
      <c r="P9" s="56" t="s">
        <v>25</v>
      </c>
      <c r="Q9" s="56"/>
      <c r="R9" s="56"/>
      <c r="S9" s="56"/>
      <c r="T9" s="56"/>
      <c r="U9" s="56"/>
      <c r="V9" s="56"/>
      <c r="W9" s="56" t="s">
        <v>28</v>
      </c>
      <c r="X9" s="56"/>
      <c r="Y9" s="56"/>
      <c r="Z9" s="56"/>
      <c r="AA9" s="56"/>
      <c r="AB9" s="56"/>
      <c r="AC9" s="56"/>
      <c r="AD9" s="56" t="s">
        <v>22</v>
      </c>
      <c r="AE9" s="56"/>
      <c r="AF9" s="56"/>
      <c r="AG9" s="56"/>
      <c r="AH9" s="56"/>
      <c r="AI9" s="56"/>
      <c r="AJ9" s="56"/>
      <c r="AK9" s="3"/>
      <c r="AL9" s="56" t="s">
        <v>30</v>
      </c>
      <c r="AM9" s="56"/>
      <c r="AN9" s="56"/>
      <c r="AO9" s="56"/>
      <c r="AP9" s="56"/>
      <c r="AQ9" s="56"/>
      <c r="AR9" s="56"/>
      <c r="AS9" s="56"/>
      <c r="AT9" s="56" t="s">
        <v>31</v>
      </c>
      <c r="AU9" s="56"/>
      <c r="AV9" s="56"/>
      <c r="AW9" s="56"/>
      <c r="AX9" s="56"/>
      <c r="AY9" s="56"/>
      <c r="AZ9" s="56"/>
      <c r="BA9" s="56"/>
      <c r="BB9" s="56" t="s">
        <v>32</v>
      </c>
      <c r="BC9" s="56"/>
      <c r="BD9" s="56"/>
      <c r="BE9" s="56"/>
      <c r="BF9" s="56"/>
      <c r="BG9" s="56"/>
      <c r="BH9" s="56"/>
      <c r="BI9" s="56"/>
      <c r="BJ9" s="3"/>
      <c r="BK9" s="3"/>
      <c r="BL9" s="57" t="s">
        <v>35</v>
      </c>
      <c r="BM9" s="58"/>
      <c r="BN9" s="59" t="s">
        <v>36</v>
      </c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60"/>
    </row>
    <row r="10" spans="1:78" ht="18.75" customHeight="1" x14ac:dyDescent="0.15">
      <c r="A10" s="2"/>
      <c r="B10" s="51" t="str">
        <f>データ!N6</f>
        <v>-</v>
      </c>
      <c r="C10" s="51"/>
      <c r="D10" s="51"/>
      <c r="E10" s="51"/>
      <c r="F10" s="51"/>
      <c r="G10" s="51"/>
      <c r="H10" s="51"/>
      <c r="I10" s="51" t="str">
        <f>データ!O6</f>
        <v>該当数値なし</v>
      </c>
      <c r="J10" s="51"/>
      <c r="K10" s="51"/>
      <c r="L10" s="51"/>
      <c r="M10" s="51"/>
      <c r="N10" s="51"/>
      <c r="O10" s="51"/>
      <c r="P10" s="51">
        <f>データ!P6</f>
        <v>0.44</v>
      </c>
      <c r="Q10" s="51"/>
      <c r="R10" s="51"/>
      <c r="S10" s="51"/>
      <c r="T10" s="51"/>
      <c r="U10" s="51"/>
      <c r="V10" s="51"/>
      <c r="W10" s="51">
        <f>データ!Q6</f>
        <v>90.01</v>
      </c>
      <c r="X10" s="51"/>
      <c r="Y10" s="51"/>
      <c r="Z10" s="51"/>
      <c r="AA10" s="51"/>
      <c r="AB10" s="51"/>
      <c r="AC10" s="51"/>
      <c r="AD10" s="50">
        <f>データ!R6</f>
        <v>4620</v>
      </c>
      <c r="AE10" s="50"/>
      <c r="AF10" s="50"/>
      <c r="AG10" s="50"/>
      <c r="AH10" s="50"/>
      <c r="AI10" s="50"/>
      <c r="AJ10" s="50"/>
      <c r="AK10" s="2"/>
      <c r="AL10" s="50">
        <f>データ!V6</f>
        <v>61</v>
      </c>
      <c r="AM10" s="50"/>
      <c r="AN10" s="50"/>
      <c r="AO10" s="50"/>
      <c r="AP10" s="50"/>
      <c r="AQ10" s="50"/>
      <c r="AR10" s="50"/>
      <c r="AS10" s="50"/>
      <c r="AT10" s="51">
        <f>データ!W6</f>
        <v>0.2</v>
      </c>
      <c r="AU10" s="51"/>
      <c r="AV10" s="51"/>
      <c r="AW10" s="51"/>
      <c r="AX10" s="51"/>
      <c r="AY10" s="51"/>
      <c r="AZ10" s="51"/>
      <c r="BA10" s="51"/>
      <c r="BB10" s="51">
        <f>データ!X6</f>
        <v>305</v>
      </c>
      <c r="BC10" s="51"/>
      <c r="BD10" s="51"/>
      <c r="BE10" s="51"/>
      <c r="BF10" s="51"/>
      <c r="BG10" s="51"/>
      <c r="BH10" s="51"/>
      <c r="BI10" s="51"/>
      <c r="BJ10" s="2"/>
      <c r="BK10" s="2"/>
      <c r="BL10" s="52" t="s">
        <v>38</v>
      </c>
      <c r="BM10" s="53"/>
      <c r="BN10" s="54" t="s">
        <v>39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30" t="s">
        <v>41</v>
      </c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</row>
    <row r="14" spans="1:78" ht="13.5" customHeight="1" x14ac:dyDescent="0.15">
      <c r="A14" s="2"/>
      <c r="B14" s="32" t="s">
        <v>27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4"/>
      <c r="BK14" s="2"/>
      <c r="BL14" s="38" t="s">
        <v>43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11"/>
      <c r="BK16" s="2"/>
      <c r="BL16" s="44" t="s">
        <v>115</v>
      </c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6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11"/>
      <c r="BK17" s="2"/>
      <c r="BL17" s="44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6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11"/>
      <c r="BK18" s="2"/>
      <c r="BL18" s="44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6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11"/>
      <c r="BK19" s="2"/>
      <c r="BL19" s="44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6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11"/>
      <c r="BK20" s="2"/>
      <c r="BL20" s="44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6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11"/>
      <c r="BK21" s="2"/>
      <c r="BL21" s="44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6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11"/>
      <c r="BK22" s="2"/>
      <c r="BL22" s="44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6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11"/>
      <c r="BK23" s="2"/>
      <c r="BL23" s="44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6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11"/>
      <c r="BK24" s="2"/>
      <c r="BL24" s="44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6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11"/>
      <c r="BK25" s="2"/>
      <c r="BL25" s="44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6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11"/>
      <c r="BK26" s="2"/>
      <c r="BL26" s="44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6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11"/>
      <c r="BK27" s="2"/>
      <c r="BL27" s="44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6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11"/>
      <c r="BK28" s="2"/>
      <c r="BL28" s="44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6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11"/>
      <c r="BK29" s="2"/>
      <c r="BL29" s="44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6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11"/>
      <c r="BK30" s="2"/>
      <c r="BL30" s="44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6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11"/>
      <c r="BK31" s="2"/>
      <c r="BL31" s="44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6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11"/>
      <c r="BK32" s="2"/>
      <c r="BL32" s="44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6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11"/>
      <c r="BK33" s="2"/>
      <c r="BL33" s="44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6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0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0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0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1"/>
      <c r="BK34" s="2"/>
      <c r="BL34" s="44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6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0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0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0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1"/>
      <c r="BK35" s="2"/>
      <c r="BL35" s="44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6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11"/>
      <c r="BK36" s="2"/>
      <c r="BL36" s="44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6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11"/>
      <c r="BK37" s="2"/>
      <c r="BL37" s="44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6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11"/>
      <c r="BK38" s="2"/>
      <c r="BL38" s="44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6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11"/>
      <c r="BK39" s="2"/>
      <c r="BL39" s="44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6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11"/>
      <c r="BK40" s="2"/>
      <c r="BL40" s="44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6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11"/>
      <c r="BK41" s="2"/>
      <c r="BL41" s="44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6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11"/>
      <c r="BK42" s="2"/>
      <c r="BL42" s="44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6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11"/>
      <c r="BK43" s="2"/>
      <c r="BL43" s="44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6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11"/>
      <c r="BK44" s="2"/>
      <c r="BL44" s="47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9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11"/>
      <c r="BK45" s="2"/>
      <c r="BL45" s="38" t="s">
        <v>44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11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11"/>
      <c r="BK47" s="2"/>
      <c r="BL47" s="44" t="s">
        <v>113</v>
      </c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6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11"/>
      <c r="BK48" s="2"/>
      <c r="BL48" s="44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6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11"/>
      <c r="BK49" s="2"/>
      <c r="BL49" s="44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6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11"/>
      <c r="BK50" s="2"/>
      <c r="BL50" s="44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6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11"/>
      <c r="BK51" s="2"/>
      <c r="BL51" s="44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6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11"/>
      <c r="BK52" s="2"/>
      <c r="BL52" s="44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6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11"/>
      <c r="BK53" s="2"/>
      <c r="BL53" s="44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6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11"/>
      <c r="BK54" s="2"/>
      <c r="BL54" s="44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6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11"/>
      <c r="BK55" s="2"/>
      <c r="BL55" s="44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6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0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0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0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1"/>
      <c r="BK56" s="2"/>
      <c r="BL56" s="44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6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0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0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0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1"/>
      <c r="BK57" s="2"/>
      <c r="BL57" s="44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6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10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10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10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11"/>
      <c r="BK58" s="2"/>
      <c r="BL58" s="44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6"/>
    </row>
    <row r="59" spans="1:78" ht="13.5" customHeight="1" x14ac:dyDescent="0.15">
      <c r="A59" s="2"/>
      <c r="B59" s="5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12"/>
      <c r="BK59" s="2"/>
      <c r="BL59" s="44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6"/>
    </row>
    <row r="60" spans="1:78" ht="13.5" customHeight="1" x14ac:dyDescent="0.15">
      <c r="A60" s="2"/>
      <c r="B60" s="35" t="s">
        <v>9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44"/>
      <c r="BM60" s="45"/>
      <c r="BN60" s="45"/>
      <c r="BO60" s="45"/>
      <c r="BP60" s="45"/>
      <c r="BQ60" s="45"/>
      <c r="BR60" s="45"/>
      <c r="BS60" s="45"/>
      <c r="BT60" s="45"/>
      <c r="BU60" s="45"/>
      <c r="BV60" s="45"/>
      <c r="BW60" s="45"/>
      <c r="BX60" s="45"/>
      <c r="BY60" s="45"/>
      <c r="BZ60" s="46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44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45"/>
      <c r="BZ61" s="46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11"/>
      <c r="BK62" s="2"/>
      <c r="BL62" s="44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6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11"/>
      <c r="BK63" s="2"/>
      <c r="BL63" s="47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9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11"/>
      <c r="BK64" s="2"/>
      <c r="BL64" s="38" t="s">
        <v>10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11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11"/>
      <c r="BK66" s="2"/>
      <c r="BL66" s="44" t="s">
        <v>114</v>
      </c>
      <c r="BM66" s="45"/>
      <c r="BN66" s="45"/>
      <c r="BO66" s="45"/>
      <c r="BP66" s="45"/>
      <c r="BQ66" s="45"/>
      <c r="BR66" s="45"/>
      <c r="BS66" s="45"/>
      <c r="BT66" s="45"/>
      <c r="BU66" s="45"/>
      <c r="BV66" s="45"/>
      <c r="BW66" s="45"/>
      <c r="BX66" s="45"/>
      <c r="BY66" s="45"/>
      <c r="BZ66" s="46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11"/>
      <c r="BK67" s="2"/>
      <c r="BL67" s="44"/>
      <c r="BM67" s="45"/>
      <c r="BN67" s="45"/>
      <c r="BO67" s="45"/>
      <c r="BP67" s="45"/>
      <c r="BQ67" s="45"/>
      <c r="BR67" s="45"/>
      <c r="BS67" s="45"/>
      <c r="BT67" s="45"/>
      <c r="BU67" s="45"/>
      <c r="BV67" s="45"/>
      <c r="BW67" s="45"/>
      <c r="BX67" s="45"/>
      <c r="BY67" s="45"/>
      <c r="BZ67" s="46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11"/>
      <c r="BK68" s="2"/>
      <c r="BL68" s="44"/>
      <c r="BM68" s="45"/>
      <c r="BN68" s="45"/>
      <c r="BO68" s="45"/>
      <c r="BP68" s="45"/>
      <c r="BQ68" s="45"/>
      <c r="BR68" s="45"/>
      <c r="BS68" s="45"/>
      <c r="BT68" s="45"/>
      <c r="BU68" s="45"/>
      <c r="BV68" s="45"/>
      <c r="BW68" s="45"/>
      <c r="BX68" s="45"/>
      <c r="BY68" s="45"/>
      <c r="BZ68" s="46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11"/>
      <c r="BK69" s="2"/>
      <c r="BL69" s="44"/>
      <c r="BM69" s="45"/>
      <c r="BN69" s="45"/>
      <c r="BO69" s="45"/>
      <c r="BP69" s="45"/>
      <c r="BQ69" s="45"/>
      <c r="BR69" s="45"/>
      <c r="BS69" s="45"/>
      <c r="BT69" s="45"/>
      <c r="BU69" s="45"/>
      <c r="BV69" s="45"/>
      <c r="BW69" s="45"/>
      <c r="BX69" s="45"/>
      <c r="BY69" s="45"/>
      <c r="BZ69" s="46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11"/>
      <c r="BK70" s="2"/>
      <c r="BL70" s="44"/>
      <c r="BM70" s="45"/>
      <c r="BN70" s="45"/>
      <c r="BO70" s="45"/>
      <c r="BP70" s="45"/>
      <c r="BQ70" s="45"/>
      <c r="BR70" s="45"/>
      <c r="BS70" s="45"/>
      <c r="BT70" s="45"/>
      <c r="BU70" s="45"/>
      <c r="BV70" s="45"/>
      <c r="BW70" s="45"/>
      <c r="BX70" s="45"/>
      <c r="BY70" s="45"/>
      <c r="BZ70" s="46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11"/>
      <c r="BK71" s="2"/>
      <c r="BL71" s="44"/>
      <c r="BM71" s="45"/>
      <c r="BN71" s="45"/>
      <c r="BO71" s="45"/>
      <c r="BP71" s="45"/>
      <c r="BQ71" s="45"/>
      <c r="BR71" s="45"/>
      <c r="BS71" s="45"/>
      <c r="BT71" s="45"/>
      <c r="BU71" s="45"/>
      <c r="BV71" s="45"/>
      <c r="BW71" s="45"/>
      <c r="BX71" s="45"/>
      <c r="BY71" s="45"/>
      <c r="BZ71" s="46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11"/>
      <c r="BK72" s="2"/>
      <c r="BL72" s="44"/>
      <c r="BM72" s="45"/>
      <c r="BN72" s="45"/>
      <c r="BO72" s="45"/>
      <c r="BP72" s="45"/>
      <c r="BQ72" s="45"/>
      <c r="BR72" s="45"/>
      <c r="BS72" s="45"/>
      <c r="BT72" s="45"/>
      <c r="BU72" s="45"/>
      <c r="BV72" s="45"/>
      <c r="BW72" s="45"/>
      <c r="BX72" s="45"/>
      <c r="BY72" s="45"/>
      <c r="BZ72" s="46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11"/>
      <c r="BK73" s="2"/>
      <c r="BL73" s="44"/>
      <c r="BM73" s="45"/>
      <c r="BN73" s="45"/>
      <c r="BO73" s="45"/>
      <c r="BP73" s="45"/>
      <c r="BQ73" s="45"/>
      <c r="BR73" s="45"/>
      <c r="BS73" s="45"/>
      <c r="BT73" s="45"/>
      <c r="BU73" s="45"/>
      <c r="BV73" s="45"/>
      <c r="BW73" s="45"/>
      <c r="BX73" s="45"/>
      <c r="BY73" s="45"/>
      <c r="BZ73" s="46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11"/>
      <c r="BK74" s="2"/>
      <c r="BL74" s="44"/>
      <c r="BM74" s="45"/>
      <c r="BN74" s="45"/>
      <c r="BO74" s="45"/>
      <c r="BP74" s="45"/>
      <c r="BQ74" s="45"/>
      <c r="BR74" s="45"/>
      <c r="BS74" s="45"/>
      <c r="BT74" s="45"/>
      <c r="BU74" s="45"/>
      <c r="BV74" s="45"/>
      <c r="BW74" s="45"/>
      <c r="BX74" s="45"/>
      <c r="BY74" s="45"/>
      <c r="BZ74" s="46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11"/>
      <c r="BK75" s="2"/>
      <c r="BL75" s="44"/>
      <c r="BM75" s="45"/>
      <c r="BN75" s="45"/>
      <c r="BO75" s="45"/>
      <c r="BP75" s="45"/>
      <c r="BQ75" s="45"/>
      <c r="BR75" s="45"/>
      <c r="BS75" s="45"/>
      <c r="BT75" s="45"/>
      <c r="BU75" s="45"/>
      <c r="BV75" s="45"/>
      <c r="BW75" s="45"/>
      <c r="BX75" s="45"/>
      <c r="BY75" s="45"/>
      <c r="BZ75" s="46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11"/>
      <c r="BK76" s="2"/>
      <c r="BL76" s="44"/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45"/>
      <c r="BZ76" s="46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11"/>
      <c r="BK77" s="2"/>
      <c r="BL77" s="44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46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11"/>
      <c r="BK78" s="2"/>
      <c r="BL78" s="44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6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0"/>
      <c r="V79" s="10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0"/>
      <c r="AP79" s="10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11"/>
      <c r="BK79" s="2"/>
      <c r="BL79" s="44"/>
      <c r="BM79" s="45"/>
      <c r="BN79" s="45"/>
      <c r="BO79" s="45"/>
      <c r="BP79" s="45"/>
      <c r="BQ79" s="45"/>
      <c r="BR79" s="45"/>
      <c r="BS79" s="45"/>
      <c r="BT79" s="45"/>
      <c r="BU79" s="45"/>
      <c r="BV79" s="45"/>
      <c r="BW79" s="45"/>
      <c r="BX79" s="45"/>
      <c r="BY79" s="45"/>
      <c r="BZ79" s="46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0"/>
      <c r="V80" s="10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0"/>
      <c r="AP80" s="10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11"/>
      <c r="BK80" s="2"/>
      <c r="BL80" s="44"/>
      <c r="BM80" s="45"/>
      <c r="BN80" s="45"/>
      <c r="BO80" s="45"/>
      <c r="BP80" s="45"/>
      <c r="BQ80" s="45"/>
      <c r="BR80" s="45"/>
      <c r="BS80" s="45"/>
      <c r="BT80" s="45"/>
      <c r="BU80" s="45"/>
      <c r="BV80" s="45"/>
      <c r="BW80" s="45"/>
      <c r="BX80" s="45"/>
      <c r="BY80" s="45"/>
      <c r="BZ80" s="46"/>
    </row>
    <row r="81" spans="1:78" ht="13.5" customHeight="1" x14ac:dyDescent="0.15">
      <c r="A81" s="2"/>
      <c r="B81" s="4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2"/>
      <c r="V81" s="2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2"/>
      <c r="AP81" s="2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2"/>
      <c r="BJ81" s="11"/>
      <c r="BK81" s="2"/>
      <c r="BL81" s="44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  <c r="BZ81" s="46"/>
    </row>
    <row r="82" spans="1:78" ht="13.5" customHeight="1" x14ac:dyDescent="0.15">
      <c r="A82" s="2"/>
      <c r="B82" s="5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12"/>
      <c r="BK82" s="2"/>
      <c r="BL82" s="47"/>
      <c r="BM82" s="48"/>
      <c r="BN82" s="48"/>
      <c r="BO82" s="48"/>
      <c r="BP82" s="48"/>
      <c r="BQ82" s="48"/>
      <c r="BR82" s="48"/>
      <c r="BS82" s="48"/>
      <c r="BT82" s="48"/>
      <c r="BU82" s="48"/>
      <c r="BV82" s="48"/>
      <c r="BW82" s="48"/>
      <c r="BX82" s="48"/>
      <c r="BY82" s="48"/>
      <c r="BZ82" s="49"/>
    </row>
    <row r="83" spans="1:78" x14ac:dyDescent="0.15">
      <c r="C83" s="28" t="s">
        <v>46</v>
      </c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</row>
    <row r="84" spans="1:78" x14ac:dyDescent="0.15">
      <c r="C84" s="2"/>
    </row>
    <row r="85" spans="1:78" hidden="1" x14ac:dyDescent="0.15">
      <c r="B85" s="6" t="s">
        <v>47</v>
      </c>
      <c r="C85" s="6"/>
      <c r="D85" s="6"/>
      <c r="E85" s="6" t="s">
        <v>48</v>
      </c>
      <c r="F85" s="6" t="s">
        <v>50</v>
      </c>
      <c r="G85" s="6" t="s">
        <v>51</v>
      </c>
      <c r="H85" s="6" t="s">
        <v>45</v>
      </c>
      <c r="I85" s="6" t="s">
        <v>11</v>
      </c>
      <c r="J85" s="6" t="s">
        <v>52</v>
      </c>
      <c r="K85" s="6" t="s">
        <v>53</v>
      </c>
      <c r="L85" s="6" t="s">
        <v>33</v>
      </c>
      <c r="M85" s="6" t="s">
        <v>37</v>
      </c>
      <c r="N85" s="6" t="s">
        <v>54</v>
      </c>
      <c r="O85" s="6" t="s">
        <v>55</v>
      </c>
    </row>
    <row r="86" spans="1:78" hidden="1" x14ac:dyDescent="0.15">
      <c r="B86" s="6"/>
      <c r="C86" s="6"/>
      <c r="D86" s="6"/>
      <c r="E86" s="6" t="str">
        <f>データ!AI6</f>
        <v/>
      </c>
      <c r="F86" s="6" t="s">
        <v>42</v>
      </c>
      <c r="G86" s="6" t="s">
        <v>42</v>
      </c>
      <c r="H86" s="6" t="str">
        <f>データ!BP6</f>
        <v>【798.10】</v>
      </c>
      <c r="I86" s="6" t="str">
        <f>データ!CA6</f>
        <v>【54.51】</v>
      </c>
      <c r="J86" s="6" t="str">
        <f>データ!CL6</f>
        <v>【286.33】</v>
      </c>
      <c r="K86" s="6" t="str">
        <f>データ!CW6</f>
        <v>【49.92】</v>
      </c>
      <c r="L86" s="6" t="str">
        <f>データ!DH6</f>
        <v>【87.80】</v>
      </c>
      <c r="M86" s="6" t="s">
        <v>42</v>
      </c>
      <c r="N86" s="6" t="s">
        <v>42</v>
      </c>
      <c r="O86" s="6" t="str">
        <f>データ!EO6</f>
        <v>【0.02】</v>
      </c>
    </row>
  </sheetData>
  <sheetProtection algorithmName="SHA-512" hashValue="aT6z12hXMv/tPCAsDxzyWPtq+Wat9kxjMU1i5WzuChxJo2JPEzw1D0LMF7TjWIfNQmJ74Rgv/t5ZfQYCJahUfA==" saltValue="6yzZ8bzZdkNST79v4M7YSQ==" spinCount="100000" sheet="1" objects="1" scenarios="1" formatCells="0" formatColumns="0" formatRows="0"/>
  <mergeCells count="51"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N9:BY9"/>
    <mergeCell ref="B10:H10"/>
    <mergeCell ref="I10:O10"/>
    <mergeCell ref="P10:V10"/>
    <mergeCell ref="W10:AC10"/>
    <mergeCell ref="AD10:AJ10"/>
    <mergeCell ref="C83:BJ83"/>
    <mergeCell ref="B2:BZ4"/>
    <mergeCell ref="BL11:BZ13"/>
    <mergeCell ref="B14:BJ15"/>
    <mergeCell ref="BL14:BZ15"/>
    <mergeCell ref="BL45:BZ46"/>
    <mergeCell ref="B60:BJ61"/>
    <mergeCell ref="BL64:BZ65"/>
    <mergeCell ref="BL16:BZ44"/>
    <mergeCell ref="BL47:BZ63"/>
    <mergeCell ref="BL66:BZ82"/>
    <mergeCell ref="AL10:AS10"/>
    <mergeCell ref="AT10:BA10"/>
    <mergeCell ref="BB10:BI10"/>
    <mergeCell ref="BL10:BM10"/>
    <mergeCell ref="BN10:BY10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57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5" x14ac:dyDescent="0.15">
      <c r="A2" s="14" t="s">
        <v>59</v>
      </c>
      <c r="B2" s="14">
        <f t="shared" ref="B2:EO2" si="0">COLUMN()-1</f>
        <v>1</v>
      </c>
      <c r="C2" s="14">
        <f t="shared" si="0"/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si="0"/>
        <v>71</v>
      </c>
      <c r="BU2" s="14">
        <f t="shared" si="0"/>
        <v>72</v>
      </c>
      <c r="BV2" s="14">
        <f t="shared" si="0"/>
        <v>73</v>
      </c>
      <c r="BW2" s="14">
        <f t="shared" si="0"/>
        <v>74</v>
      </c>
      <c r="BX2" s="14">
        <f t="shared" si="0"/>
        <v>75</v>
      </c>
      <c r="BY2" s="14">
        <f t="shared" si="0"/>
        <v>76</v>
      </c>
      <c r="BZ2" s="14">
        <f t="shared" si="0"/>
        <v>77</v>
      </c>
      <c r="CA2" s="14">
        <f t="shared" si="0"/>
        <v>78</v>
      </c>
      <c r="CB2" s="14">
        <f t="shared" si="0"/>
        <v>79</v>
      </c>
      <c r="CC2" s="14">
        <f t="shared" si="0"/>
        <v>80</v>
      </c>
      <c r="CD2" s="14">
        <f t="shared" si="0"/>
        <v>81</v>
      </c>
      <c r="CE2" s="14">
        <f t="shared" si="0"/>
        <v>82</v>
      </c>
      <c r="CF2" s="14">
        <f t="shared" si="0"/>
        <v>83</v>
      </c>
      <c r="CG2" s="14">
        <f t="shared" si="0"/>
        <v>84</v>
      </c>
      <c r="CH2" s="14">
        <f t="shared" si="0"/>
        <v>85</v>
      </c>
      <c r="CI2" s="14">
        <f t="shared" si="0"/>
        <v>86</v>
      </c>
      <c r="CJ2" s="14">
        <f t="shared" si="0"/>
        <v>87</v>
      </c>
      <c r="CK2" s="14">
        <f t="shared" si="0"/>
        <v>88</v>
      </c>
      <c r="CL2" s="14">
        <f t="shared" si="0"/>
        <v>89</v>
      </c>
      <c r="CM2" s="14">
        <f t="shared" si="0"/>
        <v>90</v>
      </c>
      <c r="CN2" s="14">
        <f t="shared" si="0"/>
        <v>91</v>
      </c>
      <c r="CO2" s="14">
        <f t="shared" si="0"/>
        <v>92</v>
      </c>
      <c r="CP2" s="14">
        <f t="shared" si="0"/>
        <v>93</v>
      </c>
      <c r="CQ2" s="14">
        <f t="shared" si="0"/>
        <v>94</v>
      </c>
      <c r="CR2" s="14">
        <f t="shared" si="0"/>
        <v>95</v>
      </c>
      <c r="CS2" s="14">
        <f t="shared" si="0"/>
        <v>96</v>
      </c>
      <c r="CT2" s="14">
        <f t="shared" si="0"/>
        <v>97</v>
      </c>
      <c r="CU2" s="14">
        <f t="shared" si="0"/>
        <v>98</v>
      </c>
      <c r="CV2" s="14">
        <f t="shared" si="0"/>
        <v>99</v>
      </c>
      <c r="CW2" s="14">
        <f t="shared" si="0"/>
        <v>100</v>
      </c>
      <c r="CX2" s="14">
        <f t="shared" si="0"/>
        <v>101</v>
      </c>
      <c r="CY2" s="14">
        <f t="shared" si="0"/>
        <v>102</v>
      </c>
      <c r="CZ2" s="14">
        <f t="shared" si="0"/>
        <v>103</v>
      </c>
      <c r="DA2" s="14">
        <f t="shared" si="0"/>
        <v>104</v>
      </c>
      <c r="DB2" s="14">
        <f t="shared" si="0"/>
        <v>105</v>
      </c>
      <c r="DC2" s="14">
        <f t="shared" si="0"/>
        <v>106</v>
      </c>
      <c r="DD2" s="14">
        <f t="shared" si="0"/>
        <v>107</v>
      </c>
      <c r="DE2" s="14">
        <f t="shared" si="0"/>
        <v>108</v>
      </c>
      <c r="DF2" s="14">
        <f t="shared" si="0"/>
        <v>109</v>
      </c>
      <c r="DG2" s="14">
        <f t="shared" si="0"/>
        <v>110</v>
      </c>
      <c r="DH2" s="14">
        <f t="shared" si="0"/>
        <v>111</v>
      </c>
      <c r="DI2" s="14">
        <f t="shared" si="0"/>
        <v>112</v>
      </c>
      <c r="DJ2" s="14">
        <f t="shared" si="0"/>
        <v>113</v>
      </c>
      <c r="DK2" s="14">
        <f t="shared" si="0"/>
        <v>114</v>
      </c>
      <c r="DL2" s="14">
        <f t="shared" si="0"/>
        <v>115</v>
      </c>
      <c r="DM2" s="14">
        <f t="shared" si="0"/>
        <v>116</v>
      </c>
      <c r="DN2" s="14">
        <f t="shared" si="0"/>
        <v>117</v>
      </c>
      <c r="DO2" s="14">
        <f t="shared" si="0"/>
        <v>118</v>
      </c>
      <c r="DP2" s="14">
        <f t="shared" si="0"/>
        <v>119</v>
      </c>
      <c r="DQ2" s="14">
        <f t="shared" si="0"/>
        <v>120</v>
      </c>
      <c r="DR2" s="14">
        <f t="shared" si="0"/>
        <v>121</v>
      </c>
      <c r="DS2" s="14">
        <f t="shared" si="0"/>
        <v>122</v>
      </c>
      <c r="DT2" s="14">
        <f t="shared" si="0"/>
        <v>123</v>
      </c>
      <c r="DU2" s="14">
        <f t="shared" si="0"/>
        <v>124</v>
      </c>
      <c r="DV2" s="14">
        <f t="shared" si="0"/>
        <v>125</v>
      </c>
      <c r="DW2" s="14">
        <f t="shared" si="0"/>
        <v>126</v>
      </c>
      <c r="DX2" s="14">
        <f t="shared" si="0"/>
        <v>127</v>
      </c>
      <c r="DY2" s="14">
        <f t="shared" si="0"/>
        <v>128</v>
      </c>
      <c r="DZ2" s="14">
        <f t="shared" si="0"/>
        <v>129</v>
      </c>
      <c r="EA2" s="14">
        <f t="shared" si="0"/>
        <v>130</v>
      </c>
      <c r="EB2" s="14">
        <f t="shared" si="0"/>
        <v>131</v>
      </c>
      <c r="EC2" s="14">
        <f t="shared" si="0"/>
        <v>132</v>
      </c>
      <c r="ED2" s="14">
        <f t="shared" si="0"/>
        <v>133</v>
      </c>
      <c r="EE2" s="14">
        <f t="shared" si="0"/>
        <v>134</v>
      </c>
      <c r="EF2" s="14">
        <f t="shared" si="0"/>
        <v>135</v>
      </c>
      <c r="EG2" s="14">
        <f t="shared" si="0"/>
        <v>136</v>
      </c>
      <c r="EH2" s="14">
        <f t="shared" si="0"/>
        <v>137</v>
      </c>
      <c r="EI2" s="14">
        <f t="shared" si="0"/>
        <v>138</v>
      </c>
      <c r="EJ2" s="14">
        <f t="shared" si="0"/>
        <v>139</v>
      </c>
      <c r="EK2" s="14">
        <f t="shared" si="0"/>
        <v>140</v>
      </c>
      <c r="EL2" s="14">
        <f t="shared" si="0"/>
        <v>141</v>
      </c>
      <c r="EM2" s="14">
        <f t="shared" si="0"/>
        <v>142</v>
      </c>
      <c r="EN2" s="14">
        <f t="shared" si="0"/>
        <v>143</v>
      </c>
      <c r="EO2" s="14">
        <f t="shared" si="0"/>
        <v>144</v>
      </c>
    </row>
    <row r="3" spans="1:145" x14ac:dyDescent="0.15">
      <c r="A3" s="14" t="s">
        <v>19</v>
      </c>
      <c r="B3" s="16" t="s">
        <v>34</v>
      </c>
      <c r="C3" s="16" t="s">
        <v>61</v>
      </c>
      <c r="D3" s="16" t="s">
        <v>40</v>
      </c>
      <c r="E3" s="16" t="s">
        <v>6</v>
      </c>
      <c r="F3" s="16" t="s">
        <v>5</v>
      </c>
      <c r="G3" s="16" t="s">
        <v>24</v>
      </c>
      <c r="H3" s="71" t="s">
        <v>58</v>
      </c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3"/>
      <c r="Y3" s="77" t="s">
        <v>56</v>
      </c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 t="s">
        <v>9</v>
      </c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</row>
    <row r="4" spans="1:145" x14ac:dyDescent="0.15">
      <c r="A4" s="14" t="s">
        <v>62</v>
      </c>
      <c r="B4" s="17"/>
      <c r="C4" s="17"/>
      <c r="D4" s="17"/>
      <c r="E4" s="17"/>
      <c r="F4" s="17"/>
      <c r="G4" s="17"/>
      <c r="H4" s="74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/>
      <c r="Y4" s="78" t="s">
        <v>26</v>
      </c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 t="s">
        <v>49</v>
      </c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 t="s">
        <v>29</v>
      </c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 t="s">
        <v>64</v>
      </c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 t="s">
        <v>15</v>
      </c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 t="s">
        <v>63</v>
      </c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 t="s">
        <v>0</v>
      </c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 t="s">
        <v>65</v>
      </c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 t="s">
        <v>66</v>
      </c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 t="s">
        <v>67</v>
      </c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 t="s">
        <v>68</v>
      </c>
      <c r="EF4" s="78"/>
      <c r="EG4" s="78"/>
      <c r="EH4" s="78"/>
      <c r="EI4" s="78"/>
      <c r="EJ4" s="78"/>
      <c r="EK4" s="78"/>
      <c r="EL4" s="78"/>
      <c r="EM4" s="78"/>
      <c r="EN4" s="78"/>
      <c r="EO4" s="78"/>
    </row>
    <row r="5" spans="1:145" x14ac:dyDescent="0.15">
      <c r="A5" s="14" t="s">
        <v>69</v>
      </c>
      <c r="B5" s="18"/>
      <c r="C5" s="18"/>
      <c r="D5" s="18"/>
      <c r="E5" s="18"/>
      <c r="F5" s="18"/>
      <c r="G5" s="18"/>
      <c r="H5" s="22" t="s">
        <v>60</v>
      </c>
      <c r="I5" s="22" t="s">
        <v>70</v>
      </c>
      <c r="J5" s="22" t="s">
        <v>71</v>
      </c>
      <c r="K5" s="22" t="s">
        <v>72</v>
      </c>
      <c r="L5" s="22" t="s">
        <v>73</v>
      </c>
      <c r="M5" s="22" t="s">
        <v>7</v>
      </c>
      <c r="N5" s="22" t="s">
        <v>74</v>
      </c>
      <c r="O5" s="22" t="s">
        <v>75</v>
      </c>
      <c r="P5" s="22" t="s">
        <v>76</v>
      </c>
      <c r="Q5" s="22" t="s">
        <v>77</v>
      </c>
      <c r="R5" s="22" t="s">
        <v>78</v>
      </c>
      <c r="S5" s="22" t="s">
        <v>79</v>
      </c>
      <c r="T5" s="22" t="s">
        <v>80</v>
      </c>
      <c r="U5" s="22" t="s">
        <v>1</v>
      </c>
      <c r="V5" s="22" t="s">
        <v>81</v>
      </c>
      <c r="W5" s="22" t="s">
        <v>82</v>
      </c>
      <c r="X5" s="22" t="s">
        <v>83</v>
      </c>
      <c r="Y5" s="22" t="s">
        <v>84</v>
      </c>
      <c r="Z5" s="22" t="s">
        <v>85</v>
      </c>
      <c r="AA5" s="22" t="s">
        <v>86</v>
      </c>
      <c r="AB5" s="22" t="s">
        <v>87</v>
      </c>
      <c r="AC5" s="22" t="s">
        <v>88</v>
      </c>
      <c r="AD5" s="22" t="s">
        <v>89</v>
      </c>
      <c r="AE5" s="22" t="s">
        <v>91</v>
      </c>
      <c r="AF5" s="22" t="s">
        <v>92</v>
      </c>
      <c r="AG5" s="22" t="s">
        <v>93</v>
      </c>
      <c r="AH5" s="22" t="s">
        <v>94</v>
      </c>
      <c r="AI5" s="22" t="s">
        <v>47</v>
      </c>
      <c r="AJ5" s="22" t="s">
        <v>84</v>
      </c>
      <c r="AK5" s="22" t="s">
        <v>85</v>
      </c>
      <c r="AL5" s="22" t="s">
        <v>86</v>
      </c>
      <c r="AM5" s="22" t="s">
        <v>87</v>
      </c>
      <c r="AN5" s="22" t="s">
        <v>88</v>
      </c>
      <c r="AO5" s="22" t="s">
        <v>89</v>
      </c>
      <c r="AP5" s="22" t="s">
        <v>91</v>
      </c>
      <c r="AQ5" s="22" t="s">
        <v>92</v>
      </c>
      <c r="AR5" s="22" t="s">
        <v>93</v>
      </c>
      <c r="AS5" s="22" t="s">
        <v>94</v>
      </c>
      <c r="AT5" s="22" t="s">
        <v>90</v>
      </c>
      <c r="AU5" s="22" t="s">
        <v>84</v>
      </c>
      <c r="AV5" s="22" t="s">
        <v>85</v>
      </c>
      <c r="AW5" s="22" t="s">
        <v>86</v>
      </c>
      <c r="AX5" s="22" t="s">
        <v>87</v>
      </c>
      <c r="AY5" s="22" t="s">
        <v>88</v>
      </c>
      <c r="AZ5" s="22" t="s">
        <v>89</v>
      </c>
      <c r="BA5" s="22" t="s">
        <v>91</v>
      </c>
      <c r="BB5" s="22" t="s">
        <v>92</v>
      </c>
      <c r="BC5" s="22" t="s">
        <v>93</v>
      </c>
      <c r="BD5" s="22" t="s">
        <v>94</v>
      </c>
      <c r="BE5" s="22" t="s">
        <v>90</v>
      </c>
      <c r="BF5" s="22" t="s">
        <v>84</v>
      </c>
      <c r="BG5" s="22" t="s">
        <v>85</v>
      </c>
      <c r="BH5" s="22" t="s">
        <v>86</v>
      </c>
      <c r="BI5" s="22" t="s">
        <v>87</v>
      </c>
      <c r="BJ5" s="22" t="s">
        <v>88</v>
      </c>
      <c r="BK5" s="22" t="s">
        <v>89</v>
      </c>
      <c r="BL5" s="22" t="s">
        <v>91</v>
      </c>
      <c r="BM5" s="22" t="s">
        <v>92</v>
      </c>
      <c r="BN5" s="22" t="s">
        <v>93</v>
      </c>
      <c r="BO5" s="22" t="s">
        <v>94</v>
      </c>
      <c r="BP5" s="22" t="s">
        <v>90</v>
      </c>
      <c r="BQ5" s="22" t="s">
        <v>84</v>
      </c>
      <c r="BR5" s="22" t="s">
        <v>85</v>
      </c>
      <c r="BS5" s="22" t="s">
        <v>86</v>
      </c>
      <c r="BT5" s="22" t="s">
        <v>87</v>
      </c>
      <c r="BU5" s="22" t="s">
        <v>88</v>
      </c>
      <c r="BV5" s="22" t="s">
        <v>89</v>
      </c>
      <c r="BW5" s="22" t="s">
        <v>91</v>
      </c>
      <c r="BX5" s="22" t="s">
        <v>92</v>
      </c>
      <c r="BY5" s="22" t="s">
        <v>93</v>
      </c>
      <c r="BZ5" s="22" t="s">
        <v>94</v>
      </c>
      <c r="CA5" s="22" t="s">
        <v>90</v>
      </c>
      <c r="CB5" s="22" t="s">
        <v>84</v>
      </c>
      <c r="CC5" s="22" t="s">
        <v>85</v>
      </c>
      <c r="CD5" s="22" t="s">
        <v>86</v>
      </c>
      <c r="CE5" s="22" t="s">
        <v>87</v>
      </c>
      <c r="CF5" s="22" t="s">
        <v>88</v>
      </c>
      <c r="CG5" s="22" t="s">
        <v>89</v>
      </c>
      <c r="CH5" s="22" t="s">
        <v>91</v>
      </c>
      <c r="CI5" s="22" t="s">
        <v>92</v>
      </c>
      <c r="CJ5" s="22" t="s">
        <v>93</v>
      </c>
      <c r="CK5" s="22" t="s">
        <v>94</v>
      </c>
      <c r="CL5" s="22" t="s">
        <v>90</v>
      </c>
      <c r="CM5" s="22" t="s">
        <v>84</v>
      </c>
      <c r="CN5" s="22" t="s">
        <v>85</v>
      </c>
      <c r="CO5" s="22" t="s">
        <v>86</v>
      </c>
      <c r="CP5" s="22" t="s">
        <v>87</v>
      </c>
      <c r="CQ5" s="22" t="s">
        <v>88</v>
      </c>
      <c r="CR5" s="22" t="s">
        <v>89</v>
      </c>
      <c r="CS5" s="22" t="s">
        <v>91</v>
      </c>
      <c r="CT5" s="22" t="s">
        <v>92</v>
      </c>
      <c r="CU5" s="22" t="s">
        <v>93</v>
      </c>
      <c r="CV5" s="22" t="s">
        <v>94</v>
      </c>
      <c r="CW5" s="22" t="s">
        <v>90</v>
      </c>
      <c r="CX5" s="22" t="s">
        <v>84</v>
      </c>
      <c r="CY5" s="22" t="s">
        <v>85</v>
      </c>
      <c r="CZ5" s="22" t="s">
        <v>86</v>
      </c>
      <c r="DA5" s="22" t="s">
        <v>87</v>
      </c>
      <c r="DB5" s="22" t="s">
        <v>88</v>
      </c>
      <c r="DC5" s="22" t="s">
        <v>89</v>
      </c>
      <c r="DD5" s="22" t="s">
        <v>91</v>
      </c>
      <c r="DE5" s="22" t="s">
        <v>92</v>
      </c>
      <c r="DF5" s="22" t="s">
        <v>93</v>
      </c>
      <c r="DG5" s="22" t="s">
        <v>94</v>
      </c>
      <c r="DH5" s="22" t="s">
        <v>90</v>
      </c>
      <c r="DI5" s="22" t="s">
        <v>84</v>
      </c>
      <c r="DJ5" s="22" t="s">
        <v>85</v>
      </c>
      <c r="DK5" s="22" t="s">
        <v>86</v>
      </c>
      <c r="DL5" s="22" t="s">
        <v>87</v>
      </c>
      <c r="DM5" s="22" t="s">
        <v>88</v>
      </c>
      <c r="DN5" s="22" t="s">
        <v>89</v>
      </c>
      <c r="DO5" s="22" t="s">
        <v>91</v>
      </c>
      <c r="DP5" s="22" t="s">
        <v>92</v>
      </c>
      <c r="DQ5" s="22" t="s">
        <v>93</v>
      </c>
      <c r="DR5" s="22" t="s">
        <v>94</v>
      </c>
      <c r="DS5" s="22" t="s">
        <v>90</v>
      </c>
      <c r="DT5" s="22" t="s">
        <v>84</v>
      </c>
      <c r="DU5" s="22" t="s">
        <v>85</v>
      </c>
      <c r="DV5" s="22" t="s">
        <v>86</v>
      </c>
      <c r="DW5" s="22" t="s">
        <v>87</v>
      </c>
      <c r="DX5" s="22" t="s">
        <v>88</v>
      </c>
      <c r="DY5" s="22" t="s">
        <v>89</v>
      </c>
      <c r="DZ5" s="22" t="s">
        <v>91</v>
      </c>
      <c r="EA5" s="22" t="s">
        <v>92</v>
      </c>
      <c r="EB5" s="22" t="s">
        <v>93</v>
      </c>
      <c r="EC5" s="22" t="s">
        <v>94</v>
      </c>
      <c r="ED5" s="22" t="s">
        <v>90</v>
      </c>
      <c r="EE5" s="22" t="s">
        <v>84</v>
      </c>
      <c r="EF5" s="22" t="s">
        <v>85</v>
      </c>
      <c r="EG5" s="22" t="s">
        <v>86</v>
      </c>
      <c r="EH5" s="22" t="s">
        <v>87</v>
      </c>
      <c r="EI5" s="22" t="s">
        <v>88</v>
      </c>
      <c r="EJ5" s="22" t="s">
        <v>89</v>
      </c>
      <c r="EK5" s="22" t="s">
        <v>91</v>
      </c>
      <c r="EL5" s="22" t="s">
        <v>92</v>
      </c>
      <c r="EM5" s="22" t="s">
        <v>93</v>
      </c>
      <c r="EN5" s="22" t="s">
        <v>94</v>
      </c>
      <c r="EO5" s="22" t="s">
        <v>90</v>
      </c>
    </row>
    <row r="6" spans="1:145" s="13" customFormat="1" x14ac:dyDescent="0.15">
      <c r="A6" s="14" t="s">
        <v>95</v>
      </c>
      <c r="B6" s="19">
        <f t="shared" ref="B6:X6" si="1">B7</f>
        <v>2024</v>
      </c>
      <c r="C6" s="19">
        <f t="shared" si="1"/>
        <v>193682</v>
      </c>
      <c r="D6" s="19">
        <f t="shared" si="1"/>
        <v>47</v>
      </c>
      <c r="E6" s="19">
        <f t="shared" si="1"/>
        <v>17</v>
      </c>
      <c r="F6" s="19">
        <f t="shared" si="1"/>
        <v>5</v>
      </c>
      <c r="G6" s="19">
        <f t="shared" si="1"/>
        <v>0</v>
      </c>
      <c r="H6" s="19" t="str">
        <f t="shared" si="1"/>
        <v>山梨県　富士川町</v>
      </c>
      <c r="I6" s="19" t="str">
        <f t="shared" si="1"/>
        <v>法非適用</v>
      </c>
      <c r="J6" s="19" t="str">
        <f t="shared" si="1"/>
        <v>下水道事業</v>
      </c>
      <c r="K6" s="19" t="str">
        <f t="shared" si="1"/>
        <v>農業集落排水</v>
      </c>
      <c r="L6" s="19" t="str">
        <f t="shared" si="1"/>
        <v>F2</v>
      </c>
      <c r="M6" s="19" t="str">
        <f t="shared" si="1"/>
        <v>非設置</v>
      </c>
      <c r="N6" s="23" t="str">
        <f t="shared" si="1"/>
        <v>-</v>
      </c>
      <c r="O6" s="23" t="str">
        <f t="shared" si="1"/>
        <v>該当数値なし</v>
      </c>
      <c r="P6" s="23">
        <f t="shared" si="1"/>
        <v>0.44</v>
      </c>
      <c r="Q6" s="23">
        <f t="shared" si="1"/>
        <v>90.01</v>
      </c>
      <c r="R6" s="23">
        <f t="shared" si="1"/>
        <v>4620</v>
      </c>
      <c r="S6" s="23">
        <f t="shared" si="1"/>
        <v>13926</v>
      </c>
      <c r="T6" s="23">
        <f t="shared" si="1"/>
        <v>112</v>
      </c>
      <c r="U6" s="23">
        <f t="shared" si="1"/>
        <v>124.34</v>
      </c>
      <c r="V6" s="23">
        <f t="shared" si="1"/>
        <v>61</v>
      </c>
      <c r="W6" s="23">
        <f t="shared" si="1"/>
        <v>0.2</v>
      </c>
      <c r="X6" s="23">
        <f t="shared" si="1"/>
        <v>305</v>
      </c>
      <c r="Y6" s="27">
        <f t="shared" ref="Y6:AH6" si="2">IF(Y7="",NA(),Y7)</f>
        <v>95.49</v>
      </c>
      <c r="Z6" s="27">
        <f t="shared" si="2"/>
        <v>99.03</v>
      </c>
      <c r="AA6" s="27">
        <f t="shared" si="2"/>
        <v>70.13</v>
      </c>
      <c r="AB6" s="27">
        <f t="shared" si="2"/>
        <v>83.49</v>
      </c>
      <c r="AC6" s="27">
        <f t="shared" si="2"/>
        <v>97.83</v>
      </c>
      <c r="AD6" s="23" t="e">
        <f t="shared" si="2"/>
        <v>#N/A</v>
      </c>
      <c r="AE6" s="23" t="e">
        <f t="shared" si="2"/>
        <v>#N/A</v>
      </c>
      <c r="AF6" s="23" t="e">
        <f t="shared" si="2"/>
        <v>#N/A</v>
      </c>
      <c r="AG6" s="23" t="e">
        <f t="shared" si="2"/>
        <v>#N/A</v>
      </c>
      <c r="AH6" s="23" t="e">
        <f t="shared" si="2"/>
        <v>#N/A</v>
      </c>
      <c r="AI6" s="23" t="str">
        <f>IF(AI7="","",IF(AI7="-","【-】","【"&amp;SUBSTITUTE(TEXT(AI7,"#,##0.00"),"-","△")&amp;"】"))</f>
        <v/>
      </c>
      <c r="AJ6" s="23" t="e">
        <f t="shared" ref="AJ6:AS6" si="3">IF(AJ7="",NA(),AJ7)</f>
        <v>#N/A</v>
      </c>
      <c r="AK6" s="23" t="e">
        <f t="shared" si="3"/>
        <v>#N/A</v>
      </c>
      <c r="AL6" s="23" t="e">
        <f t="shared" si="3"/>
        <v>#N/A</v>
      </c>
      <c r="AM6" s="23" t="e">
        <f t="shared" si="3"/>
        <v>#N/A</v>
      </c>
      <c r="AN6" s="23" t="e">
        <f t="shared" si="3"/>
        <v>#N/A</v>
      </c>
      <c r="AO6" s="23" t="e">
        <f t="shared" si="3"/>
        <v>#N/A</v>
      </c>
      <c r="AP6" s="23" t="e">
        <f t="shared" si="3"/>
        <v>#N/A</v>
      </c>
      <c r="AQ6" s="23" t="e">
        <f t="shared" si="3"/>
        <v>#N/A</v>
      </c>
      <c r="AR6" s="23" t="e">
        <f t="shared" si="3"/>
        <v>#N/A</v>
      </c>
      <c r="AS6" s="23" t="e">
        <f t="shared" si="3"/>
        <v>#N/A</v>
      </c>
      <c r="AT6" s="23" t="str">
        <f>IF(AT7="","",IF(AT7="-","【-】","【"&amp;SUBSTITUTE(TEXT(AT7,"#,##0.00"),"-","△")&amp;"】"))</f>
        <v/>
      </c>
      <c r="AU6" s="23" t="e">
        <f t="shared" ref="AU6:BD6" si="4">IF(AU7="",NA(),AU7)</f>
        <v>#N/A</v>
      </c>
      <c r="AV6" s="23" t="e">
        <f t="shared" si="4"/>
        <v>#N/A</v>
      </c>
      <c r="AW6" s="23" t="e">
        <f t="shared" si="4"/>
        <v>#N/A</v>
      </c>
      <c r="AX6" s="23" t="e">
        <f t="shared" si="4"/>
        <v>#N/A</v>
      </c>
      <c r="AY6" s="23" t="e">
        <f t="shared" si="4"/>
        <v>#N/A</v>
      </c>
      <c r="AZ6" s="23" t="e">
        <f t="shared" si="4"/>
        <v>#N/A</v>
      </c>
      <c r="BA6" s="23" t="e">
        <f t="shared" si="4"/>
        <v>#N/A</v>
      </c>
      <c r="BB6" s="23" t="e">
        <f t="shared" si="4"/>
        <v>#N/A</v>
      </c>
      <c r="BC6" s="23" t="e">
        <f t="shared" si="4"/>
        <v>#N/A</v>
      </c>
      <c r="BD6" s="23" t="e">
        <f t="shared" si="4"/>
        <v>#N/A</v>
      </c>
      <c r="BE6" s="23" t="str">
        <f>IF(BE7="","",IF(BE7="-","【-】","【"&amp;SUBSTITUTE(TEXT(BE7,"#,##0.00"),"-","△")&amp;"】"))</f>
        <v/>
      </c>
      <c r="BF6" s="23">
        <f t="shared" ref="BF6:BO6" si="5">IF(BF7="",NA(),BF7)</f>
        <v>0</v>
      </c>
      <c r="BG6" s="23">
        <f t="shared" si="5"/>
        <v>0</v>
      </c>
      <c r="BH6" s="23">
        <f t="shared" si="5"/>
        <v>0</v>
      </c>
      <c r="BI6" s="23">
        <f t="shared" si="5"/>
        <v>0</v>
      </c>
      <c r="BJ6" s="23">
        <f t="shared" si="5"/>
        <v>0</v>
      </c>
      <c r="BK6" s="27">
        <f t="shared" si="5"/>
        <v>867.83</v>
      </c>
      <c r="BL6" s="27">
        <f t="shared" si="5"/>
        <v>791.76</v>
      </c>
      <c r="BM6" s="27">
        <f t="shared" si="5"/>
        <v>900.82</v>
      </c>
      <c r="BN6" s="27">
        <f t="shared" si="5"/>
        <v>839.21</v>
      </c>
      <c r="BO6" s="27">
        <f t="shared" si="5"/>
        <v>791.46</v>
      </c>
      <c r="BP6" s="23" t="str">
        <f>IF(BP7="","",IF(BP7="-","【-】","【"&amp;SUBSTITUTE(TEXT(BP7,"#,##0.00"),"-","△")&amp;"】"))</f>
        <v>【798.10】</v>
      </c>
      <c r="BQ6" s="27">
        <f t="shared" ref="BQ6:BZ6" si="6">IF(BQ7="",NA(),BQ7)</f>
        <v>74.31</v>
      </c>
      <c r="BR6" s="27">
        <f t="shared" si="6"/>
        <v>65.760000000000005</v>
      </c>
      <c r="BS6" s="27">
        <f t="shared" si="6"/>
        <v>26.28</v>
      </c>
      <c r="BT6" s="27">
        <f t="shared" si="6"/>
        <v>48.71</v>
      </c>
      <c r="BU6" s="27">
        <f t="shared" si="6"/>
        <v>52.5</v>
      </c>
      <c r="BV6" s="27">
        <f t="shared" si="6"/>
        <v>57.08</v>
      </c>
      <c r="BW6" s="27">
        <f t="shared" si="6"/>
        <v>56.26</v>
      </c>
      <c r="BX6" s="27">
        <f t="shared" si="6"/>
        <v>52.94</v>
      </c>
      <c r="BY6" s="27">
        <f t="shared" si="6"/>
        <v>52.05</v>
      </c>
      <c r="BZ6" s="27">
        <f t="shared" si="6"/>
        <v>47.96</v>
      </c>
      <c r="CA6" s="23" t="str">
        <f>IF(CA7="","",IF(CA7="-","【-】","【"&amp;SUBSTITUTE(TEXT(CA7,"#,##0.00"),"-","△")&amp;"】"))</f>
        <v>【54.51】</v>
      </c>
      <c r="CB6" s="27">
        <f t="shared" ref="CB6:CK6" si="7">IF(CB7="",NA(),CB7)</f>
        <v>287.76</v>
      </c>
      <c r="CC6" s="27">
        <f t="shared" si="7"/>
        <v>326.3</v>
      </c>
      <c r="CD6" s="27">
        <f t="shared" si="7"/>
        <v>853.41</v>
      </c>
      <c r="CE6" s="27">
        <f t="shared" si="7"/>
        <v>456.28</v>
      </c>
      <c r="CF6" s="27">
        <f t="shared" si="7"/>
        <v>421.88</v>
      </c>
      <c r="CG6" s="27">
        <f t="shared" si="7"/>
        <v>274.99</v>
      </c>
      <c r="CH6" s="27">
        <f t="shared" si="7"/>
        <v>282.08999999999997</v>
      </c>
      <c r="CI6" s="27">
        <f t="shared" si="7"/>
        <v>303.27999999999997</v>
      </c>
      <c r="CJ6" s="27">
        <f t="shared" si="7"/>
        <v>301.86</v>
      </c>
      <c r="CK6" s="27">
        <f t="shared" si="7"/>
        <v>325.85000000000002</v>
      </c>
      <c r="CL6" s="23" t="str">
        <f>IF(CL7="","",IF(CL7="-","【-】","【"&amp;SUBSTITUTE(TEXT(CL7,"#,##0.00"),"-","△")&amp;"】"))</f>
        <v>【286.33】</v>
      </c>
      <c r="CM6" s="27">
        <f t="shared" ref="CM6:CV6" si="8">IF(CM7="",NA(),CM7)</f>
        <v>52.17</v>
      </c>
      <c r="CN6" s="27">
        <f t="shared" si="8"/>
        <v>52.17</v>
      </c>
      <c r="CO6" s="27">
        <f t="shared" si="8"/>
        <v>52.17</v>
      </c>
      <c r="CP6" s="27">
        <f t="shared" si="8"/>
        <v>52.17</v>
      </c>
      <c r="CQ6" s="27">
        <f t="shared" si="8"/>
        <v>52.17</v>
      </c>
      <c r="CR6" s="27">
        <f t="shared" si="8"/>
        <v>54.83</v>
      </c>
      <c r="CS6" s="27">
        <f t="shared" si="8"/>
        <v>66.53</v>
      </c>
      <c r="CT6" s="27">
        <f t="shared" si="8"/>
        <v>52.35</v>
      </c>
      <c r="CU6" s="27">
        <f t="shared" si="8"/>
        <v>46.25</v>
      </c>
      <c r="CV6" s="27">
        <f t="shared" si="8"/>
        <v>45.32</v>
      </c>
      <c r="CW6" s="23" t="str">
        <f>IF(CW7="","",IF(CW7="-","【-】","【"&amp;SUBSTITUTE(TEXT(CW7,"#,##0.00"),"-","△")&amp;"】"))</f>
        <v>【49.92】</v>
      </c>
      <c r="CX6" s="27">
        <f t="shared" ref="CX6:DG6" si="9">IF(CX7="",NA(),CX7)</f>
        <v>93.94</v>
      </c>
      <c r="CY6" s="27">
        <f t="shared" si="9"/>
        <v>93.85</v>
      </c>
      <c r="CZ6" s="27">
        <f t="shared" si="9"/>
        <v>96.77</v>
      </c>
      <c r="DA6" s="27">
        <f t="shared" si="9"/>
        <v>93.55</v>
      </c>
      <c r="DB6" s="27">
        <f t="shared" si="9"/>
        <v>98.36</v>
      </c>
      <c r="DC6" s="27">
        <f t="shared" si="9"/>
        <v>84.7</v>
      </c>
      <c r="DD6" s="27">
        <f t="shared" si="9"/>
        <v>84.67</v>
      </c>
      <c r="DE6" s="27">
        <f t="shared" si="9"/>
        <v>84.39</v>
      </c>
      <c r="DF6" s="27">
        <f t="shared" si="9"/>
        <v>83.96</v>
      </c>
      <c r="DG6" s="27">
        <f t="shared" si="9"/>
        <v>83.54</v>
      </c>
      <c r="DH6" s="23" t="str">
        <f>IF(DH7="","",IF(DH7="-","【-】","【"&amp;SUBSTITUTE(TEXT(DH7,"#,##0.00"),"-","△")&amp;"】"))</f>
        <v>【87.80】</v>
      </c>
      <c r="DI6" s="23" t="e">
        <f t="shared" ref="DI6:DR6" si="10">IF(DI7="",NA(),DI7)</f>
        <v>#N/A</v>
      </c>
      <c r="DJ6" s="23" t="e">
        <f t="shared" si="10"/>
        <v>#N/A</v>
      </c>
      <c r="DK6" s="23" t="e">
        <f t="shared" si="10"/>
        <v>#N/A</v>
      </c>
      <c r="DL6" s="23" t="e">
        <f t="shared" si="10"/>
        <v>#N/A</v>
      </c>
      <c r="DM6" s="23" t="e">
        <f t="shared" si="10"/>
        <v>#N/A</v>
      </c>
      <c r="DN6" s="23" t="e">
        <f t="shared" si="10"/>
        <v>#N/A</v>
      </c>
      <c r="DO6" s="23" t="e">
        <f t="shared" si="10"/>
        <v>#N/A</v>
      </c>
      <c r="DP6" s="23" t="e">
        <f t="shared" si="10"/>
        <v>#N/A</v>
      </c>
      <c r="DQ6" s="23" t="e">
        <f t="shared" si="10"/>
        <v>#N/A</v>
      </c>
      <c r="DR6" s="23" t="e">
        <f t="shared" si="10"/>
        <v>#N/A</v>
      </c>
      <c r="DS6" s="23" t="str">
        <f>IF(DS7="","",IF(DS7="-","【-】","【"&amp;SUBSTITUTE(TEXT(DS7,"#,##0.00"),"-","△")&amp;"】"))</f>
        <v/>
      </c>
      <c r="DT6" s="23" t="e">
        <f t="shared" ref="DT6:EC6" si="11">IF(DT7="",NA(),DT7)</f>
        <v>#N/A</v>
      </c>
      <c r="DU6" s="23" t="e">
        <f t="shared" si="11"/>
        <v>#N/A</v>
      </c>
      <c r="DV6" s="23" t="e">
        <f t="shared" si="11"/>
        <v>#N/A</v>
      </c>
      <c r="DW6" s="23" t="e">
        <f t="shared" si="11"/>
        <v>#N/A</v>
      </c>
      <c r="DX6" s="23" t="e">
        <f t="shared" si="11"/>
        <v>#N/A</v>
      </c>
      <c r="DY6" s="23" t="e">
        <f t="shared" si="11"/>
        <v>#N/A</v>
      </c>
      <c r="DZ6" s="23" t="e">
        <f t="shared" si="11"/>
        <v>#N/A</v>
      </c>
      <c r="EA6" s="23" t="e">
        <f t="shared" si="11"/>
        <v>#N/A</v>
      </c>
      <c r="EB6" s="23" t="e">
        <f t="shared" si="11"/>
        <v>#N/A</v>
      </c>
      <c r="EC6" s="23" t="e">
        <f t="shared" si="11"/>
        <v>#N/A</v>
      </c>
      <c r="ED6" s="23" t="str">
        <f>IF(ED7="","",IF(ED7="-","【-】","【"&amp;SUBSTITUTE(TEXT(ED7,"#,##0.00"),"-","△")&amp;"】"))</f>
        <v/>
      </c>
      <c r="EE6" s="23">
        <f t="shared" ref="EE6:EN6" si="12">IF(EE7="",NA(),EE7)</f>
        <v>0</v>
      </c>
      <c r="EF6" s="23">
        <f t="shared" si="12"/>
        <v>0</v>
      </c>
      <c r="EG6" s="23">
        <f t="shared" si="12"/>
        <v>0</v>
      </c>
      <c r="EH6" s="23">
        <f t="shared" si="12"/>
        <v>0</v>
      </c>
      <c r="EI6" s="23">
        <f t="shared" si="12"/>
        <v>0</v>
      </c>
      <c r="EJ6" s="27">
        <f t="shared" si="12"/>
        <v>0.25</v>
      </c>
      <c r="EK6" s="27">
        <f t="shared" si="12"/>
        <v>0.05</v>
      </c>
      <c r="EL6" s="27">
        <f t="shared" si="12"/>
        <v>0.03</v>
      </c>
      <c r="EM6" s="27">
        <f t="shared" si="12"/>
        <v>0.03</v>
      </c>
      <c r="EN6" s="27">
        <f t="shared" si="12"/>
        <v>0.03</v>
      </c>
      <c r="EO6" s="23" t="str">
        <f>IF(EO7="","",IF(EO7="-","【-】","【"&amp;SUBSTITUTE(TEXT(EO7,"#,##0.00"),"-","△")&amp;"】"))</f>
        <v>【0.02】</v>
      </c>
    </row>
    <row r="7" spans="1:145" s="13" customFormat="1" x14ac:dyDescent="0.15">
      <c r="A7" s="14"/>
      <c r="B7" s="20">
        <v>2024</v>
      </c>
      <c r="C7" s="20">
        <v>193682</v>
      </c>
      <c r="D7" s="20">
        <v>47</v>
      </c>
      <c r="E7" s="20">
        <v>17</v>
      </c>
      <c r="F7" s="20">
        <v>5</v>
      </c>
      <c r="G7" s="20">
        <v>0</v>
      </c>
      <c r="H7" s="20" t="s">
        <v>96</v>
      </c>
      <c r="I7" s="20" t="s">
        <v>97</v>
      </c>
      <c r="J7" s="20" t="s">
        <v>98</v>
      </c>
      <c r="K7" s="20" t="s">
        <v>99</v>
      </c>
      <c r="L7" s="20" t="s">
        <v>100</v>
      </c>
      <c r="M7" s="20" t="s">
        <v>101</v>
      </c>
      <c r="N7" s="24" t="s">
        <v>42</v>
      </c>
      <c r="O7" s="24" t="s">
        <v>102</v>
      </c>
      <c r="P7" s="24">
        <v>0.44</v>
      </c>
      <c r="Q7" s="24">
        <v>90.01</v>
      </c>
      <c r="R7" s="24">
        <v>4620</v>
      </c>
      <c r="S7" s="24">
        <v>13926</v>
      </c>
      <c r="T7" s="24">
        <v>112</v>
      </c>
      <c r="U7" s="24">
        <v>124.34</v>
      </c>
      <c r="V7" s="24">
        <v>61</v>
      </c>
      <c r="W7" s="24">
        <v>0.2</v>
      </c>
      <c r="X7" s="24">
        <v>305</v>
      </c>
      <c r="Y7" s="24">
        <v>95.49</v>
      </c>
      <c r="Z7" s="24">
        <v>99.03</v>
      </c>
      <c r="AA7" s="24">
        <v>70.13</v>
      </c>
      <c r="AB7" s="24">
        <v>83.49</v>
      </c>
      <c r="AC7" s="24">
        <v>97.83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867.83</v>
      </c>
      <c r="BL7" s="24">
        <v>791.76</v>
      </c>
      <c r="BM7" s="24">
        <v>900.82</v>
      </c>
      <c r="BN7" s="24">
        <v>839.21</v>
      </c>
      <c r="BO7" s="24">
        <v>791.46</v>
      </c>
      <c r="BP7" s="24">
        <v>798.1</v>
      </c>
      <c r="BQ7" s="24">
        <v>74.31</v>
      </c>
      <c r="BR7" s="24">
        <v>65.760000000000005</v>
      </c>
      <c r="BS7" s="24">
        <v>26.28</v>
      </c>
      <c r="BT7" s="24">
        <v>48.71</v>
      </c>
      <c r="BU7" s="24">
        <v>52.5</v>
      </c>
      <c r="BV7" s="24">
        <v>57.08</v>
      </c>
      <c r="BW7" s="24">
        <v>56.26</v>
      </c>
      <c r="BX7" s="24">
        <v>52.94</v>
      </c>
      <c r="BY7" s="24">
        <v>52.05</v>
      </c>
      <c r="BZ7" s="24">
        <v>47.96</v>
      </c>
      <c r="CA7" s="24">
        <v>54.51</v>
      </c>
      <c r="CB7" s="24">
        <v>287.76</v>
      </c>
      <c r="CC7" s="24">
        <v>326.3</v>
      </c>
      <c r="CD7" s="24">
        <v>853.41</v>
      </c>
      <c r="CE7" s="24">
        <v>456.28</v>
      </c>
      <c r="CF7" s="24">
        <v>421.88</v>
      </c>
      <c r="CG7" s="24">
        <v>274.99</v>
      </c>
      <c r="CH7" s="24">
        <v>282.08999999999997</v>
      </c>
      <c r="CI7" s="24">
        <v>303.27999999999997</v>
      </c>
      <c r="CJ7" s="24">
        <v>301.86</v>
      </c>
      <c r="CK7" s="24">
        <v>325.85000000000002</v>
      </c>
      <c r="CL7" s="24">
        <v>286.33</v>
      </c>
      <c r="CM7" s="24">
        <v>52.17</v>
      </c>
      <c r="CN7" s="24">
        <v>52.17</v>
      </c>
      <c r="CO7" s="24">
        <v>52.17</v>
      </c>
      <c r="CP7" s="24">
        <v>52.17</v>
      </c>
      <c r="CQ7" s="24">
        <v>52.17</v>
      </c>
      <c r="CR7" s="24">
        <v>54.83</v>
      </c>
      <c r="CS7" s="24">
        <v>66.53</v>
      </c>
      <c r="CT7" s="24">
        <v>52.35</v>
      </c>
      <c r="CU7" s="24">
        <v>46.25</v>
      </c>
      <c r="CV7" s="24">
        <v>45.32</v>
      </c>
      <c r="CW7" s="24">
        <v>49.92</v>
      </c>
      <c r="CX7" s="24">
        <v>93.94</v>
      </c>
      <c r="CY7" s="24">
        <v>93.85</v>
      </c>
      <c r="CZ7" s="24">
        <v>96.77</v>
      </c>
      <c r="DA7" s="24">
        <v>93.55</v>
      </c>
      <c r="DB7" s="24">
        <v>98.36</v>
      </c>
      <c r="DC7" s="24">
        <v>84.7</v>
      </c>
      <c r="DD7" s="24">
        <v>84.67</v>
      </c>
      <c r="DE7" s="24">
        <v>84.39</v>
      </c>
      <c r="DF7" s="24">
        <v>83.96</v>
      </c>
      <c r="DG7" s="24">
        <v>83.54</v>
      </c>
      <c r="DH7" s="24">
        <v>87.8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0.25</v>
      </c>
      <c r="EK7" s="24">
        <v>0.05</v>
      </c>
      <c r="EL7" s="24">
        <v>0.03</v>
      </c>
      <c r="EM7" s="24">
        <v>0.03</v>
      </c>
      <c r="EN7" s="24">
        <v>0.03</v>
      </c>
      <c r="EO7" s="24">
        <v>0.02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15"/>
      <c r="B9" s="15" t="s">
        <v>103</v>
      </c>
      <c r="C9" s="15" t="s">
        <v>104</v>
      </c>
      <c r="D9" s="15" t="s">
        <v>105</v>
      </c>
      <c r="E9" s="15" t="s">
        <v>106</v>
      </c>
      <c r="F9" s="15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15" t="s">
        <v>34</v>
      </c>
      <c r="B10" s="21">
        <f>DATEVALUE($B7-B11&amp;"/1/"&amp;B12)</f>
        <v>37257</v>
      </c>
      <c r="C10" s="21">
        <f>DATEVALUE($B7-C11&amp;"/1/"&amp;C12)</f>
        <v>37622</v>
      </c>
      <c r="D10" s="21">
        <f>DATEVALUE($B7-D11&amp;"/1/"&amp;D12)</f>
        <v>37988</v>
      </c>
      <c r="E10" s="21">
        <f>DATEVALUE($B7-E11&amp;"/1/"&amp;E12)</f>
        <v>38355</v>
      </c>
      <c r="F10" s="21">
        <f>DATEVALUE($B7-F11&amp;"/1/"&amp;F12)</f>
        <v>38721</v>
      </c>
    </row>
    <row r="11" spans="1:145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5" x14ac:dyDescent="0.15">
      <c r="B13" t="s">
        <v>110</v>
      </c>
      <c r="C13" t="s">
        <v>111</v>
      </c>
      <c r="D13" t="s">
        <v>111</v>
      </c>
      <c r="E13" t="s">
        <v>111</v>
      </c>
      <c r="F13" t="s">
        <v>111</v>
      </c>
      <c r="G13" t="s">
        <v>112</v>
      </c>
    </row>
  </sheetData>
  <mergeCells count="14"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FJPCA225006a</cp:lastModifiedBy>
  <cp:lastPrinted>2026-02-11T06:13:50Z</cp:lastPrinted>
  <dcterms:created xsi:type="dcterms:W3CDTF">2025-12-22T09:29:50Z</dcterms:created>
  <dcterms:modified xsi:type="dcterms:W3CDTF">2026-02-11T06:16:50Z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2026-02-04T07:39:00Z</vt:filetime>
  </property>
</Properties>
</file>