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Uaatx4S139TnHF6DfUgq/qgArHLvYboHkU19hX9y1nlgD+wm+qkEucU8lh/T7MWbbpvZLFFseFExQgreCpe6A==" workbookSaltValue="WzyM9L99qLpxWex/vROoW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<sst xmlns="http://schemas.openxmlformats.org/spreadsheetml/2006/main" xmlns:r="http://schemas.openxmlformats.org/officeDocument/2006/relationships" count="111" uniqueCount="111">
  <si>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</si>
  <si>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</si>
  <si>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</si>
  <si>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</si>
  <si>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</si>
  <si>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</si>
  <si>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</si>
  <si>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</si>
  <si>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</si>
  <si>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</si>
  <si>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</si>
  <si>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</si>
  <si>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</si>
  <si>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</si>
  <si>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</si>
  <si>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</si>
  <si>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</si>
  <si>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</si>
  <si>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</si>
  <si>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</si>
  <si>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</si>
  <si>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</si>
  <si>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</si>
  <si>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</si>
  <si>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</si>
  <si>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</si>
  <si>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</si>
  <si>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</si>
  <si>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</si>
  <si>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</si>
  <si>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</si>
  <si>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</si>
  <si>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</si>
  <si>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</si>
  <si>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</si>
  <si>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</si>
  <si>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</si>
  <si>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</si>
  <si>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</si>
  <si>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</si>
  <si>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</si>
  <si>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</si>
  <si>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</si>
  <si>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</si>
  <si>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</si>
  <si>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</si>
  <si>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</si>
  <si>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</si>
  <si>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</si>
  <si>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</si>
  <si>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</si>
  <si>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</si>
  <si>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</si>
  <si>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</si>
  <si>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</si>
  <si>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</si>
  <si>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</si>
  <si>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</si>
  <si>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</si>
  <si>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</si>
  <si>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</si>
  <si>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</si>
  <si>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</si>
  <si>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</si>
  <si>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</si>
  <si>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</si>
  <si>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</si>
  <si>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</si>
  <si>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</si>
  <si>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</si>
  <si>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</si>
  <si>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</si>
  <si>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</si>
  <si>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</si>
  <si>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</si>
  <si>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</si>
  <si>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</si>
  <si>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</si>
  <si>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</si>
  <si>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</si>
  <si>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</si>
  <si>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</si>
  <si>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</si>
  <si>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</si>
  <si>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</si>
  <si>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</si>
  <si>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</si>
  <si>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</si>
  <si>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</si>
  <si>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</si>
  <si>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</si>
  <si>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</si>
  <si>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</si>
  <si>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山梨県　富士川町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</si>
  <si>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</si>
  <si>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</si>
  <si>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</si>
  <si>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</si>
  <si>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</si>
  <si>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</si>
  <si>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</si>
  <si>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</si>
  <si>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</si>
  <si>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</si>
  <si>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</si>
  <si>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</si>
  <si>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</si>
  <si>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</si>
  <si>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給水人口の減少により、給水収益は減少傾向にあるが、経営効率化等に取り組んでいるため、経常収支比率は100%を超え、黒字経営を継続している。しかし、物価高騰や各施設の更新等が必須になってくるため、引き続き経営改善に努めていく必要がある。</t>
    <rPh sb="73" eb="77">
      <t>ブッカ</t>
    </rPh>
    <rPh sb="86" eb="88">
      <t>ヒッス</t>
    </rPh>
    <phoneticPr fontId="1"/>
  </si>
  <si>
    <t>有収率については上昇傾向にある。しかしながら、各取水・配水施設及び管路の更新・耐震化工事を進めて行く必要がある。今後もR4年度に作成したアセットマネジメント計画及びR7年度から実施しいる管路耐震化・更新計画作成業務により、災害時の重要視施設への給水を優先した水道施設及び管路更新の優先順位をつけることで、計画的に更新を図って行く。</t>
    <rPh sb="8" eb="10">
      <t>ジョウショウ</t>
    </rPh>
    <rPh sb="10" eb="12">
      <t>ケイコウ</t>
    </rPh>
    <rPh sb="24" eb="26">
      <t>シュスイ</t>
    </rPh>
    <rPh sb="27" eb="29">
      <t>ハイスイ</t>
    </rPh>
    <rPh sb="39" eb="42">
      <t>タイシンカ</t>
    </rPh>
    <rPh sb="56" eb="58">
      <t>コンゴ</t>
    </rPh>
    <rPh sb="64" eb="66">
      <t>サクセイ</t>
    </rPh>
    <rPh sb="80" eb="81">
      <t>オヨ</t>
    </rPh>
    <rPh sb="84" eb="86">
      <t>ネンド</t>
    </rPh>
    <rPh sb="88" eb="90">
      <t>ジッシ</t>
    </rPh>
    <rPh sb="93" eb="97">
      <t>カンロタイシン</t>
    </rPh>
    <rPh sb="97" eb="98">
      <t>カ</t>
    </rPh>
    <rPh sb="99" eb="103">
      <t>コウシン</t>
    </rPh>
    <rPh sb="103" eb="105">
      <t>サクセイ</t>
    </rPh>
    <rPh sb="105" eb="107">
      <t>ギョウム</t>
    </rPh>
    <rPh sb="111" eb="115">
      <t>サイガ</t>
    </rPh>
    <rPh sb="115" eb="124">
      <t>ジュウヨウシシセ</t>
    </rPh>
    <rPh sb="125" eb="127">
      <t>ユウセン</t>
    </rPh>
    <rPh sb="142" eb="144">
      <t>ジュンイ</t>
    </rPh>
    <rPh sb="152" eb="154">
      <t>ケイカク</t>
    </rPh>
    <phoneticPr fontId="1"/>
  </si>
  <si>
    <t>経常収支比率は100%を超えており、黒字経営を継続しているところであるが、今後給水人口の減少により、給水収益の減少が見込まれるうえ、物価高騰や減価償却費も上昇していくなかで、今年度に実施している経営戦略更新業務の結果を踏まえ、収益の減少に対応するため水道料金改定も視野に入れながら、、更なる経営の効率化・健全化を進めて行かなければならない。
また、耐用年数を経過した施設は少ないが、安定した水の供給を行うため、水道施設や管路の更新は、継続して進めて行く必要があり、アセットマネジメント計画や今年度から作成している耐震化・更新計画により、優先順位をつけ、更新を行っていくこととしている。</t>
    <rPh sb="55" eb="58">
      <t>ゲン</t>
    </rPh>
    <rPh sb="66" eb="68">
      <t>ブッカ</t>
    </rPh>
    <rPh sb="68" eb="70">
      <t>コウトウ</t>
    </rPh>
    <rPh sb="71" eb="77">
      <t>ゲンカショウ</t>
    </rPh>
    <rPh sb="77" eb="79">
      <t>ジョウショウ</t>
    </rPh>
    <rPh sb="87" eb="90">
      <t>コンネンド</t>
    </rPh>
    <rPh sb="91" eb="97">
      <t>ジッシシテ</t>
    </rPh>
    <rPh sb="97" eb="101">
      <t>ケイエイセンリャク</t>
    </rPh>
    <rPh sb="101" eb="105">
      <t>コウシン</t>
    </rPh>
    <rPh sb="106" eb="108">
      <t>ケッカ</t>
    </rPh>
    <rPh sb="109" eb="110">
      <t>フ</t>
    </rPh>
    <rPh sb="113" eb="118">
      <t>シュウエキ</t>
    </rPh>
    <rPh sb="119" eb="121">
      <t>タイオウ</t>
    </rPh>
    <rPh sb="125" eb="129">
      <t>スイドウリョウキン</t>
    </rPh>
    <rPh sb="129" eb="131">
      <t>カイテイ</t>
    </rPh>
    <rPh sb="132" eb="134">
      <t>シヤ</t>
    </rPh>
    <rPh sb="135" eb="136">
      <t>イ</t>
    </rPh>
    <rPh sb="174" eb="179">
      <t>タイヨウネ</t>
    </rPh>
    <rPh sb="179" eb="181">
      <t>ケイカ</t>
    </rPh>
    <rPh sb="183" eb="185">
      <t>シセツ</t>
    </rPh>
    <rPh sb="186" eb="187">
      <t>スク</t>
    </rPh>
    <rPh sb="191" eb="193">
      <t>アンテイ</t>
    </rPh>
    <rPh sb="195" eb="196">
      <t>ミズ</t>
    </rPh>
    <rPh sb="200" eb="201">
      <t>オコナ</t>
    </rPh>
    <rPh sb="245" eb="246">
      <t>コン</t>
    </rPh>
    <rPh sb="246" eb="248">
      <t>ネンド</t>
    </rPh>
    <rPh sb="250" eb="252">
      <t>サクセイ</t>
    </rPh>
    <rPh sb="256" eb="259">
      <t>タイシンカ</t>
    </rPh>
    <rPh sb="260" eb="262">
      <t>コウシン</t>
    </rPh>
    <rPh sb="262" eb="264">
      <t>ケイカク</t>
    </rPh>
    <rPh sb="270" eb="272">
      <t>ジュンイ</t>
    </rPh>
    <rPh sb="279" eb="280">
      <t>オコナ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</si>
</sst>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0.44</c:v>
                </c:pt>
                <c:pt idx="1">
                  <c:v>0.73</c:v>
                </c:pt>
                <c:pt idx="2">
                  <c:v>0.61</c:v>
                </c:pt>
                <c:pt idx="3">
                  <c:v>0.61</c:v>
                </c:pt>
                <c:pt idx="4">
                  <c:v>0.35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0.44</c:v>
                </c:pt>
                <c:pt idx="1">
                  <c:v>0.5</c:v>
                </c:pt>
                <c:pt idx="2">
                  <c:v>0.4</c:v>
                </c:pt>
                <c:pt idx="3">
                  <c:v>0.4</c:v>
                </c:pt>
                <c:pt idx="4">
                  <c:v>0.39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80.48</c:v>
                </c:pt>
                <c:pt idx="1">
                  <c:v>80.48</c:v>
                </c:pt>
                <c:pt idx="2">
                  <c:v>83.31</c:v>
                </c:pt>
                <c:pt idx="3">
                  <c:v>78.64</c:v>
                </c:pt>
                <c:pt idx="4">
                  <c:v>73.459999999999994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54.43</c:v>
                </c:pt>
                <c:pt idx="1">
                  <c:v>53.87</c:v>
                </c:pt>
                <c:pt idx="2">
                  <c:v>54.49</c:v>
                </c:pt>
                <c:pt idx="3">
                  <c:v>54.8</c:v>
                </c:pt>
                <c:pt idx="4">
                  <c:v>55.47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75.75</c:v>
                </c:pt>
                <c:pt idx="1">
                  <c:v>74.91</c:v>
                </c:pt>
                <c:pt idx="2">
                  <c:v>72.02</c:v>
                </c:pt>
                <c:pt idx="3">
                  <c:v>74.790000000000006</c:v>
                </c:pt>
                <c:pt idx="4">
                  <c:v>78.16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79.44</c:v>
                </c:pt>
                <c:pt idx="1">
                  <c:v>79.489999999999995</c:v>
                </c:pt>
                <c:pt idx="2">
                  <c:v>78.8</c:v>
                </c:pt>
                <c:pt idx="3">
                  <c:v>77.98</c:v>
                </c:pt>
                <c:pt idx="4">
                  <c:v>76.97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125.76</c:v>
                </c:pt>
                <c:pt idx="1">
                  <c:v>105.47</c:v>
                </c:pt>
                <c:pt idx="2">
                  <c:v>113.1</c:v>
                </c:pt>
                <c:pt idx="3">
                  <c:v>106.82</c:v>
                </c:pt>
                <c:pt idx="4">
                  <c:v>105.27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109.02</c:v>
                </c:pt>
                <c:pt idx="1">
                  <c:v>107.81</c:v>
                </c:pt>
                <c:pt idx="2">
                  <c:v>107.21</c:v>
                </c:pt>
                <c:pt idx="3">
                  <c:v>105.97</c:v>
                </c:pt>
                <c:pt idx="4">
                  <c:v>105.08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53.5</c:v>
                </c:pt>
                <c:pt idx="1">
                  <c:v>54.75</c:v>
                </c:pt>
                <c:pt idx="2">
                  <c:v>55.87</c:v>
                </c:pt>
                <c:pt idx="3">
                  <c:v>55.55</c:v>
                </c:pt>
                <c:pt idx="4">
                  <c:v>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49.39</c:v>
                </c:pt>
                <c:pt idx="1">
                  <c:v>50.75</c:v>
                </c:pt>
                <c:pt idx="2">
                  <c:v>51.72</c:v>
                </c:pt>
                <c:pt idx="3">
                  <c:v>52.27</c:v>
                </c:pt>
                <c:pt idx="4">
                  <c:v>52.87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1.27</c:v>
                </c:pt>
                <c:pt idx="1">
                  <c:v>1.27</c:v>
                </c:pt>
                <c:pt idx="2">
                  <c:v>1.26</c:v>
                </c:pt>
                <c:pt idx="3">
                  <c:v>1.03</c:v>
                </c:pt>
                <c:pt idx="4">
                  <c:v>1.03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18.57</c:v>
                </c:pt>
                <c:pt idx="1">
                  <c:v>21.14</c:v>
                </c:pt>
                <c:pt idx="2">
                  <c:v>22.12</c:v>
                </c:pt>
                <c:pt idx="3">
                  <c:v>25.67</c:v>
                </c:pt>
                <c:pt idx="4">
                  <c:v>26.86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11</c:v>
                </c:pt>
                <c:pt idx="1">
                  <c:v>8.86</c:v>
                </c:pt>
                <c:pt idx="2">
                  <c:v>7.65</c:v>
                </c:pt>
                <c:pt idx="3">
                  <c:v>8.52</c:v>
                </c:pt>
                <c:pt idx="4">
                  <c:v>10.8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766.77</c:v>
                </c:pt>
                <c:pt idx="1">
                  <c:v>636.16999999999996</c:v>
                </c:pt>
                <c:pt idx="2">
                  <c:v>372.09</c:v>
                </c:pt>
                <c:pt idx="3">
                  <c:v>406.28</c:v>
                </c:pt>
                <c:pt idx="4">
                  <c:v>440.72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371.81</c:v>
                </c:pt>
                <c:pt idx="1">
                  <c:v>384.23</c:v>
                </c:pt>
                <c:pt idx="2">
                  <c:v>364.3</c:v>
                </c:pt>
                <c:pt idx="3">
                  <c:v>378.87</c:v>
                </c:pt>
                <c:pt idx="4">
                  <c:v>362.35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309.73</c:v>
                </c:pt>
                <c:pt idx="1">
                  <c:v>276.66000000000003</c:v>
                </c:pt>
                <c:pt idx="2">
                  <c:v>243.53</c:v>
                </c:pt>
                <c:pt idx="3">
                  <c:v>213.82</c:v>
                </c:pt>
                <c:pt idx="4">
                  <c:v>186.48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465.85</c:v>
                </c:pt>
                <c:pt idx="1">
                  <c:v>439.43</c:v>
                </c:pt>
                <c:pt idx="2">
                  <c:v>438.41</c:v>
                </c:pt>
                <c:pt idx="3">
                  <c:v>430.23</c:v>
                </c:pt>
                <c:pt idx="4">
                  <c:v>429.24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122.86</c:v>
                </c:pt>
                <c:pt idx="1">
                  <c:v>96.06</c:v>
                </c:pt>
                <c:pt idx="2">
                  <c:v>95.75</c:v>
                </c:pt>
                <c:pt idx="3">
                  <c:v>92.01</c:v>
                </c:pt>
                <c:pt idx="4">
                  <c:v>95.8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92.39</c:v>
                </c:pt>
                <c:pt idx="1">
                  <c:v>94.41</c:v>
                </c:pt>
                <c:pt idx="2">
                  <c:v>90.96</c:v>
                </c:pt>
                <c:pt idx="3">
                  <c:v>90.66</c:v>
                </c:pt>
                <c:pt idx="4">
                  <c:v>90.78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93.73</c:v>
                </c:pt>
                <c:pt idx="1">
                  <c:v>120.46</c:v>
                </c:pt>
                <c:pt idx="2">
                  <c:v>121.35</c:v>
                </c:pt>
                <c:pt idx="3">
                  <c:v>126.39</c:v>
                </c:pt>
                <c:pt idx="4">
                  <c:v>121.58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192.98</c:v>
                </c:pt>
                <c:pt idx="1">
                  <c:v>192.13</c:v>
                </c:pt>
                <c:pt idx="2">
                  <c:v>197.04</c:v>
                </c:pt>
                <c:pt idx="3">
                  <c:v>199.33</c:v>
                </c:pt>
                <c:pt idx="4">
                  <c:v>202.75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35" zoomScale="80" zoomScaleNormal="80"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山梨県　富士川町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13926</v>
      </c>
      <c r="AM8" s="29"/>
      <c r="AN8" s="29"/>
      <c r="AO8" s="29"/>
      <c r="AP8" s="29"/>
      <c r="AQ8" s="29"/>
      <c r="AR8" s="29"/>
      <c r="AS8" s="29"/>
      <c r="AT8" s="7">
        <f>データ!$S$6</f>
        <v>112</v>
      </c>
      <c r="AU8" s="15"/>
      <c r="AV8" s="15"/>
      <c r="AW8" s="15"/>
      <c r="AX8" s="15"/>
      <c r="AY8" s="15"/>
      <c r="AZ8" s="15"/>
      <c r="BA8" s="15"/>
      <c r="BB8" s="27">
        <f>データ!$T$6</f>
        <v>124.34</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88.53</v>
      </c>
      <c r="J10" s="15"/>
      <c r="K10" s="15"/>
      <c r="L10" s="15"/>
      <c r="M10" s="15"/>
      <c r="N10" s="15"/>
      <c r="O10" s="24"/>
      <c r="P10" s="27">
        <f>データ!$P$6</f>
        <v>90.43</v>
      </c>
      <c r="Q10" s="27"/>
      <c r="R10" s="27"/>
      <c r="S10" s="27"/>
      <c r="T10" s="27"/>
      <c r="U10" s="27"/>
      <c r="V10" s="27"/>
      <c r="W10" s="29">
        <f>データ!$Q$6</f>
        <v>2250</v>
      </c>
      <c r="X10" s="29"/>
      <c r="Y10" s="29"/>
      <c r="Z10" s="29"/>
      <c r="AA10" s="29"/>
      <c r="AB10" s="29"/>
      <c r="AC10" s="29"/>
      <c r="AD10" s="2"/>
      <c r="AE10" s="2"/>
      <c r="AF10" s="2"/>
      <c r="AG10" s="2"/>
      <c r="AH10" s="2"/>
      <c r="AI10" s="2"/>
      <c r="AJ10" s="2"/>
      <c r="AK10" s="2"/>
      <c r="AL10" s="29">
        <f>データ!$U$6</f>
        <v>12509</v>
      </c>
      <c r="AM10" s="29"/>
      <c r="AN10" s="29"/>
      <c r="AO10" s="29"/>
      <c r="AP10" s="29"/>
      <c r="AQ10" s="29"/>
      <c r="AR10" s="29"/>
      <c r="AS10" s="29"/>
      <c r="AT10" s="7">
        <f>データ!$V$6</f>
        <v>10.58</v>
      </c>
      <c r="AU10" s="15"/>
      <c r="AV10" s="15"/>
      <c r="AW10" s="15"/>
      <c r="AX10" s="15"/>
      <c r="AY10" s="15"/>
      <c r="AZ10" s="15"/>
      <c r="BA10" s="15"/>
      <c r="BB10" s="27">
        <f>データ!$W$6</f>
        <v>1182.33</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pCNl4r4X3LOnz1sQCR/8beITjgGzbdxcwiUYbI4sv/KNUfhP1AJThly7Uasv80LUSVREkVsUrVmH2MdJ7BiBog==" saltValue="3FinpgJs++NQiQn9QW4Sd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6</v>
      </c>
      <c r="F3" s="67" t="s">
        <v>8</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7</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91</v>
      </c>
      <c r="AH5" s="76" t="s">
        <v>45</v>
      </c>
      <c r="AI5" s="76" t="s">
        <v>81</v>
      </c>
      <c r="AJ5" s="76" t="s">
        <v>82</v>
      </c>
      <c r="AK5" s="76" t="s">
        <v>83</v>
      </c>
      <c r="AL5" s="76" t="s">
        <v>84</v>
      </c>
      <c r="AM5" s="76" t="s">
        <v>85</v>
      </c>
      <c r="AN5" s="76" t="s">
        <v>87</v>
      </c>
      <c r="AO5" s="76" t="s">
        <v>88</v>
      </c>
      <c r="AP5" s="76" t="s">
        <v>89</v>
      </c>
      <c r="AQ5" s="76" t="s">
        <v>90</v>
      </c>
      <c r="AR5" s="76" t="s">
        <v>91</v>
      </c>
      <c r="AS5" s="76" t="s">
        <v>86</v>
      </c>
      <c r="AT5" s="76" t="s">
        <v>81</v>
      </c>
      <c r="AU5" s="76" t="s">
        <v>82</v>
      </c>
      <c r="AV5" s="76" t="s">
        <v>83</v>
      </c>
      <c r="AW5" s="76" t="s">
        <v>84</v>
      </c>
      <c r="AX5" s="76" t="s">
        <v>85</v>
      </c>
      <c r="AY5" s="76" t="s">
        <v>87</v>
      </c>
      <c r="AZ5" s="76" t="s">
        <v>88</v>
      </c>
      <c r="BA5" s="76" t="s">
        <v>89</v>
      </c>
      <c r="BB5" s="76" t="s">
        <v>90</v>
      </c>
      <c r="BC5" s="76" t="s">
        <v>91</v>
      </c>
      <c r="BD5" s="76" t="s">
        <v>86</v>
      </c>
      <c r="BE5" s="76" t="s">
        <v>81</v>
      </c>
      <c r="BF5" s="76" t="s">
        <v>82</v>
      </c>
      <c r="BG5" s="76" t="s">
        <v>83</v>
      </c>
      <c r="BH5" s="76" t="s">
        <v>84</v>
      </c>
      <c r="BI5" s="76" t="s">
        <v>85</v>
      </c>
      <c r="BJ5" s="76" t="s">
        <v>87</v>
      </c>
      <c r="BK5" s="76" t="s">
        <v>88</v>
      </c>
      <c r="BL5" s="76" t="s">
        <v>89</v>
      </c>
      <c r="BM5" s="76" t="s">
        <v>90</v>
      </c>
      <c r="BN5" s="76" t="s">
        <v>91</v>
      </c>
      <c r="BO5" s="76" t="s">
        <v>86</v>
      </c>
      <c r="BP5" s="76" t="s">
        <v>81</v>
      </c>
      <c r="BQ5" s="76" t="s">
        <v>82</v>
      </c>
      <c r="BR5" s="76" t="s">
        <v>83</v>
      </c>
      <c r="BS5" s="76" t="s">
        <v>84</v>
      </c>
      <c r="BT5" s="76" t="s">
        <v>85</v>
      </c>
      <c r="BU5" s="76" t="s">
        <v>87</v>
      </c>
      <c r="BV5" s="76" t="s">
        <v>88</v>
      </c>
      <c r="BW5" s="76" t="s">
        <v>89</v>
      </c>
      <c r="BX5" s="76" t="s">
        <v>90</v>
      </c>
      <c r="BY5" s="76" t="s">
        <v>91</v>
      </c>
      <c r="BZ5" s="76" t="s">
        <v>86</v>
      </c>
      <c r="CA5" s="76" t="s">
        <v>81</v>
      </c>
      <c r="CB5" s="76" t="s">
        <v>82</v>
      </c>
      <c r="CC5" s="76" t="s">
        <v>83</v>
      </c>
      <c r="CD5" s="76" t="s">
        <v>84</v>
      </c>
      <c r="CE5" s="76" t="s">
        <v>85</v>
      </c>
      <c r="CF5" s="76" t="s">
        <v>87</v>
      </c>
      <c r="CG5" s="76" t="s">
        <v>88</v>
      </c>
      <c r="CH5" s="76" t="s">
        <v>89</v>
      </c>
      <c r="CI5" s="76" t="s">
        <v>90</v>
      </c>
      <c r="CJ5" s="76" t="s">
        <v>91</v>
      </c>
      <c r="CK5" s="76" t="s">
        <v>86</v>
      </c>
      <c r="CL5" s="76" t="s">
        <v>81</v>
      </c>
      <c r="CM5" s="76" t="s">
        <v>82</v>
      </c>
      <c r="CN5" s="76" t="s">
        <v>83</v>
      </c>
      <c r="CO5" s="76" t="s">
        <v>84</v>
      </c>
      <c r="CP5" s="76" t="s">
        <v>85</v>
      </c>
      <c r="CQ5" s="76" t="s">
        <v>87</v>
      </c>
      <c r="CR5" s="76" t="s">
        <v>88</v>
      </c>
      <c r="CS5" s="76" t="s">
        <v>89</v>
      </c>
      <c r="CT5" s="76" t="s">
        <v>90</v>
      </c>
      <c r="CU5" s="76" t="s">
        <v>91</v>
      </c>
      <c r="CV5" s="76" t="s">
        <v>86</v>
      </c>
      <c r="CW5" s="76" t="s">
        <v>81</v>
      </c>
      <c r="CX5" s="76" t="s">
        <v>82</v>
      </c>
      <c r="CY5" s="76" t="s">
        <v>83</v>
      </c>
      <c r="CZ5" s="76" t="s">
        <v>84</v>
      </c>
      <c r="DA5" s="76" t="s">
        <v>85</v>
      </c>
      <c r="DB5" s="76" t="s">
        <v>87</v>
      </c>
      <c r="DC5" s="76" t="s">
        <v>88</v>
      </c>
      <c r="DD5" s="76" t="s">
        <v>89</v>
      </c>
      <c r="DE5" s="76" t="s">
        <v>90</v>
      </c>
      <c r="DF5" s="76" t="s">
        <v>91</v>
      </c>
      <c r="DG5" s="76" t="s">
        <v>86</v>
      </c>
      <c r="DH5" s="76" t="s">
        <v>81</v>
      </c>
      <c r="DI5" s="76" t="s">
        <v>82</v>
      </c>
      <c r="DJ5" s="76" t="s">
        <v>83</v>
      </c>
      <c r="DK5" s="76" t="s">
        <v>84</v>
      </c>
      <c r="DL5" s="76" t="s">
        <v>85</v>
      </c>
      <c r="DM5" s="76" t="s">
        <v>87</v>
      </c>
      <c r="DN5" s="76" t="s">
        <v>88</v>
      </c>
      <c r="DO5" s="76" t="s">
        <v>89</v>
      </c>
      <c r="DP5" s="76" t="s">
        <v>90</v>
      </c>
      <c r="DQ5" s="76" t="s">
        <v>91</v>
      </c>
      <c r="DR5" s="76" t="s">
        <v>86</v>
      </c>
      <c r="DS5" s="76" t="s">
        <v>81</v>
      </c>
      <c r="DT5" s="76" t="s">
        <v>82</v>
      </c>
      <c r="DU5" s="76" t="s">
        <v>83</v>
      </c>
      <c r="DV5" s="76" t="s">
        <v>84</v>
      </c>
      <c r="DW5" s="76" t="s">
        <v>85</v>
      </c>
      <c r="DX5" s="76" t="s">
        <v>87</v>
      </c>
      <c r="DY5" s="76" t="s">
        <v>88</v>
      </c>
      <c r="DZ5" s="76" t="s">
        <v>89</v>
      </c>
      <c r="EA5" s="76" t="s">
        <v>90</v>
      </c>
      <c r="EB5" s="76" t="s">
        <v>91</v>
      </c>
      <c r="EC5" s="76" t="s">
        <v>86</v>
      </c>
      <c r="ED5" s="76" t="s">
        <v>81</v>
      </c>
      <c r="EE5" s="76" t="s">
        <v>82</v>
      </c>
      <c r="EF5" s="76" t="s">
        <v>83</v>
      </c>
      <c r="EG5" s="76" t="s">
        <v>84</v>
      </c>
      <c r="EH5" s="76" t="s">
        <v>85</v>
      </c>
      <c r="EI5" s="76" t="s">
        <v>87</v>
      </c>
      <c r="EJ5" s="76" t="s">
        <v>88</v>
      </c>
      <c r="EK5" s="76" t="s">
        <v>89</v>
      </c>
      <c r="EL5" s="76" t="s">
        <v>90</v>
      </c>
      <c r="EM5" s="76" t="s">
        <v>91</v>
      </c>
      <c r="EN5" s="76" t="s">
        <v>86</v>
      </c>
    </row>
    <row r="6" spans="1:144" s="64" customFormat="1">
      <c r="A6" s="65" t="s">
        <v>92</v>
      </c>
      <c r="B6" s="70">
        <f t="shared" ref="B6:W6" si="1">B7</f>
        <v>2024</v>
      </c>
      <c r="C6" s="70">
        <f t="shared" si="1"/>
        <v>193682</v>
      </c>
      <c r="D6" s="70">
        <f t="shared" si="1"/>
        <v>46</v>
      </c>
      <c r="E6" s="70">
        <f t="shared" si="1"/>
        <v>1</v>
      </c>
      <c r="F6" s="70">
        <f t="shared" si="1"/>
        <v>0</v>
      </c>
      <c r="G6" s="70">
        <f t="shared" si="1"/>
        <v>1</v>
      </c>
      <c r="H6" s="70" t="str">
        <f t="shared" si="1"/>
        <v>山梨県　富士川町</v>
      </c>
      <c r="I6" s="70" t="str">
        <f t="shared" si="1"/>
        <v>法適用</v>
      </c>
      <c r="J6" s="70" t="str">
        <f t="shared" si="1"/>
        <v>水道事業</v>
      </c>
      <c r="K6" s="70" t="str">
        <f t="shared" si="1"/>
        <v>末端給水事業</v>
      </c>
      <c r="L6" s="70" t="str">
        <f t="shared" si="1"/>
        <v>A7</v>
      </c>
      <c r="M6" s="70" t="str">
        <f t="shared" si="1"/>
        <v>非設置</v>
      </c>
      <c r="N6" s="79" t="str">
        <f t="shared" si="1"/>
        <v>-</v>
      </c>
      <c r="O6" s="79">
        <f t="shared" si="1"/>
        <v>88.53</v>
      </c>
      <c r="P6" s="79">
        <f t="shared" si="1"/>
        <v>90.43</v>
      </c>
      <c r="Q6" s="79">
        <f t="shared" si="1"/>
        <v>2250</v>
      </c>
      <c r="R6" s="79">
        <f t="shared" si="1"/>
        <v>13926</v>
      </c>
      <c r="S6" s="79">
        <f t="shared" si="1"/>
        <v>112</v>
      </c>
      <c r="T6" s="79">
        <f t="shared" si="1"/>
        <v>124.34</v>
      </c>
      <c r="U6" s="79">
        <f t="shared" si="1"/>
        <v>12509</v>
      </c>
      <c r="V6" s="79">
        <f t="shared" si="1"/>
        <v>10.58</v>
      </c>
      <c r="W6" s="79">
        <f t="shared" si="1"/>
        <v>1182.33</v>
      </c>
      <c r="X6" s="85">
        <f t="shared" ref="X6:AG6" si="2">IF(X7="",NA(),X7)</f>
        <v>125.76</v>
      </c>
      <c r="Y6" s="85">
        <f t="shared" si="2"/>
        <v>105.47</v>
      </c>
      <c r="Z6" s="85">
        <f t="shared" si="2"/>
        <v>113.1</v>
      </c>
      <c r="AA6" s="85">
        <f t="shared" si="2"/>
        <v>106.82</v>
      </c>
      <c r="AB6" s="85">
        <f t="shared" si="2"/>
        <v>105.27</v>
      </c>
      <c r="AC6" s="85">
        <f t="shared" si="2"/>
        <v>109.02</v>
      </c>
      <c r="AD6" s="85">
        <f t="shared" si="2"/>
        <v>107.81</v>
      </c>
      <c r="AE6" s="85">
        <f t="shared" si="2"/>
        <v>107.21</v>
      </c>
      <c r="AF6" s="85">
        <f t="shared" si="2"/>
        <v>105.97</v>
      </c>
      <c r="AG6" s="85">
        <f t="shared" si="2"/>
        <v>105.08</v>
      </c>
      <c r="AH6" s="79" t="str">
        <f>IF(AH7="","",IF(AH7="-","【-】","【"&amp;SUBSTITUTE(TEXT(AH7,"#,##0.00"),"-","△")&amp;"】"))</f>
        <v>【107.26】</v>
      </c>
      <c r="AI6" s="79">
        <f t="shared" ref="AI6:AR6" si="3">IF(AI7="",NA(),AI7)</f>
        <v>0</v>
      </c>
      <c r="AJ6" s="79">
        <f t="shared" si="3"/>
        <v>0</v>
      </c>
      <c r="AK6" s="79">
        <f t="shared" si="3"/>
        <v>0</v>
      </c>
      <c r="AL6" s="79">
        <f t="shared" si="3"/>
        <v>0</v>
      </c>
      <c r="AM6" s="79">
        <f t="shared" si="3"/>
        <v>0</v>
      </c>
      <c r="AN6" s="85">
        <f t="shared" si="3"/>
        <v>11</v>
      </c>
      <c r="AO6" s="85">
        <f t="shared" si="3"/>
        <v>8.86</v>
      </c>
      <c r="AP6" s="85">
        <f t="shared" si="3"/>
        <v>7.65</v>
      </c>
      <c r="AQ6" s="85">
        <f t="shared" si="3"/>
        <v>8.52</v>
      </c>
      <c r="AR6" s="85">
        <f t="shared" si="3"/>
        <v>10.8</v>
      </c>
      <c r="AS6" s="79" t="str">
        <f>IF(AS7="","",IF(AS7="-","【-】","【"&amp;SUBSTITUTE(TEXT(AS7,"#,##0.00"),"-","△")&amp;"】"))</f>
        <v>【1.61】</v>
      </c>
      <c r="AT6" s="85">
        <f t="shared" ref="AT6:BC6" si="4">IF(AT7="",NA(),AT7)</f>
        <v>766.77</v>
      </c>
      <c r="AU6" s="85">
        <f t="shared" si="4"/>
        <v>636.16999999999996</v>
      </c>
      <c r="AV6" s="85">
        <f t="shared" si="4"/>
        <v>372.09</v>
      </c>
      <c r="AW6" s="85">
        <f t="shared" si="4"/>
        <v>406.28</v>
      </c>
      <c r="AX6" s="85">
        <f t="shared" si="4"/>
        <v>440.72</v>
      </c>
      <c r="AY6" s="85">
        <f t="shared" si="4"/>
        <v>371.81</v>
      </c>
      <c r="AZ6" s="85">
        <f t="shared" si="4"/>
        <v>384.23</v>
      </c>
      <c r="BA6" s="85">
        <f t="shared" si="4"/>
        <v>364.3</v>
      </c>
      <c r="BB6" s="85">
        <f t="shared" si="4"/>
        <v>378.87</v>
      </c>
      <c r="BC6" s="85">
        <f t="shared" si="4"/>
        <v>362.35</v>
      </c>
      <c r="BD6" s="79" t="str">
        <f>IF(BD7="","",IF(BD7="-","【-】","【"&amp;SUBSTITUTE(TEXT(BD7,"#,##0.00"),"-","△")&amp;"】"))</f>
        <v>【239.69】</v>
      </c>
      <c r="BE6" s="85">
        <f t="shared" ref="BE6:BN6" si="5">IF(BE7="",NA(),BE7)</f>
        <v>309.73</v>
      </c>
      <c r="BF6" s="85">
        <f t="shared" si="5"/>
        <v>276.66000000000003</v>
      </c>
      <c r="BG6" s="85">
        <f t="shared" si="5"/>
        <v>243.53</v>
      </c>
      <c r="BH6" s="85">
        <f t="shared" si="5"/>
        <v>213.82</v>
      </c>
      <c r="BI6" s="85">
        <f t="shared" si="5"/>
        <v>186.48</v>
      </c>
      <c r="BJ6" s="85">
        <f t="shared" si="5"/>
        <v>465.85</v>
      </c>
      <c r="BK6" s="85">
        <f t="shared" si="5"/>
        <v>439.43</v>
      </c>
      <c r="BL6" s="85">
        <f t="shared" si="5"/>
        <v>438.41</v>
      </c>
      <c r="BM6" s="85">
        <f t="shared" si="5"/>
        <v>430.23</v>
      </c>
      <c r="BN6" s="85">
        <f t="shared" si="5"/>
        <v>429.24</v>
      </c>
      <c r="BO6" s="79" t="str">
        <f>IF(BO7="","",IF(BO7="-","【-】","【"&amp;SUBSTITUTE(TEXT(BO7,"#,##0.00"),"-","△")&amp;"】"))</f>
        <v>【264.86】</v>
      </c>
      <c r="BP6" s="85">
        <f t="shared" ref="BP6:BY6" si="6">IF(BP7="",NA(),BP7)</f>
        <v>122.86</v>
      </c>
      <c r="BQ6" s="85">
        <f t="shared" si="6"/>
        <v>96.06</v>
      </c>
      <c r="BR6" s="85">
        <f t="shared" si="6"/>
        <v>95.75</v>
      </c>
      <c r="BS6" s="85">
        <f t="shared" si="6"/>
        <v>92.01</v>
      </c>
      <c r="BT6" s="85">
        <f t="shared" si="6"/>
        <v>95.8</v>
      </c>
      <c r="BU6" s="85">
        <f t="shared" si="6"/>
        <v>92.39</v>
      </c>
      <c r="BV6" s="85">
        <f t="shared" si="6"/>
        <v>94.41</v>
      </c>
      <c r="BW6" s="85">
        <f t="shared" si="6"/>
        <v>90.96</v>
      </c>
      <c r="BX6" s="85">
        <f t="shared" si="6"/>
        <v>90.66</v>
      </c>
      <c r="BY6" s="85">
        <f t="shared" si="6"/>
        <v>90.78</v>
      </c>
      <c r="BZ6" s="79" t="str">
        <f>IF(BZ7="","",IF(BZ7="-","【-】","【"&amp;SUBSTITUTE(TEXT(BZ7,"#,##0.00"),"-","△")&amp;"】"))</f>
        <v>【97.59】</v>
      </c>
      <c r="CA6" s="85">
        <f t="shared" ref="CA6:CJ6" si="7">IF(CA7="",NA(),CA7)</f>
        <v>93.73</v>
      </c>
      <c r="CB6" s="85">
        <f t="shared" si="7"/>
        <v>120.46</v>
      </c>
      <c r="CC6" s="85">
        <f t="shared" si="7"/>
        <v>121.35</v>
      </c>
      <c r="CD6" s="85">
        <f t="shared" si="7"/>
        <v>126.39</v>
      </c>
      <c r="CE6" s="85">
        <f t="shared" si="7"/>
        <v>121.58</v>
      </c>
      <c r="CF6" s="85">
        <f t="shared" si="7"/>
        <v>192.98</v>
      </c>
      <c r="CG6" s="85">
        <f t="shared" si="7"/>
        <v>192.13</v>
      </c>
      <c r="CH6" s="85">
        <f t="shared" si="7"/>
        <v>197.04</v>
      </c>
      <c r="CI6" s="85">
        <f t="shared" si="7"/>
        <v>199.33</v>
      </c>
      <c r="CJ6" s="85">
        <f t="shared" si="7"/>
        <v>202.75</v>
      </c>
      <c r="CK6" s="79" t="str">
        <f>IF(CK7="","",IF(CK7="-","【-】","【"&amp;SUBSTITUTE(TEXT(CK7,"#,##0.00"),"-","△")&amp;"】"))</f>
        <v>【181.66】</v>
      </c>
      <c r="CL6" s="85">
        <f t="shared" ref="CL6:CU6" si="8">IF(CL7="",NA(),CL7)</f>
        <v>80.48</v>
      </c>
      <c r="CM6" s="85">
        <f t="shared" si="8"/>
        <v>80.48</v>
      </c>
      <c r="CN6" s="85">
        <f t="shared" si="8"/>
        <v>83.31</v>
      </c>
      <c r="CO6" s="85">
        <f t="shared" si="8"/>
        <v>78.64</v>
      </c>
      <c r="CP6" s="85">
        <f t="shared" si="8"/>
        <v>73.459999999999994</v>
      </c>
      <c r="CQ6" s="85">
        <f t="shared" si="8"/>
        <v>54.43</v>
      </c>
      <c r="CR6" s="85">
        <f t="shared" si="8"/>
        <v>53.87</v>
      </c>
      <c r="CS6" s="85">
        <f t="shared" si="8"/>
        <v>54.49</v>
      </c>
      <c r="CT6" s="85">
        <f t="shared" si="8"/>
        <v>54.8</v>
      </c>
      <c r="CU6" s="85">
        <f t="shared" si="8"/>
        <v>55.47</v>
      </c>
      <c r="CV6" s="79" t="str">
        <f>IF(CV7="","",IF(CV7="-","【-】","【"&amp;SUBSTITUTE(TEXT(CV7,"#,##0.00"),"-","△")&amp;"】"))</f>
        <v>【60.21】</v>
      </c>
      <c r="CW6" s="85">
        <f t="shared" ref="CW6:DF6" si="9">IF(CW7="",NA(),CW7)</f>
        <v>75.75</v>
      </c>
      <c r="CX6" s="85">
        <f t="shared" si="9"/>
        <v>74.91</v>
      </c>
      <c r="CY6" s="85">
        <f t="shared" si="9"/>
        <v>72.02</v>
      </c>
      <c r="CZ6" s="85">
        <f t="shared" si="9"/>
        <v>74.790000000000006</v>
      </c>
      <c r="DA6" s="85">
        <f t="shared" si="9"/>
        <v>78.16</v>
      </c>
      <c r="DB6" s="85">
        <f t="shared" si="9"/>
        <v>79.44</v>
      </c>
      <c r="DC6" s="85">
        <f t="shared" si="9"/>
        <v>79.489999999999995</v>
      </c>
      <c r="DD6" s="85">
        <f t="shared" si="9"/>
        <v>78.8</v>
      </c>
      <c r="DE6" s="85">
        <f t="shared" si="9"/>
        <v>77.98</v>
      </c>
      <c r="DF6" s="85">
        <f t="shared" si="9"/>
        <v>76.97</v>
      </c>
      <c r="DG6" s="79" t="str">
        <f>IF(DG7="","",IF(DG7="-","【-】","【"&amp;SUBSTITUTE(TEXT(DG7,"#,##0.00"),"-","△")&amp;"】"))</f>
        <v>【89.21】</v>
      </c>
      <c r="DH6" s="85">
        <f t="shared" ref="DH6:DQ6" si="10">IF(DH7="",NA(),DH7)</f>
        <v>53.5</v>
      </c>
      <c r="DI6" s="85">
        <f t="shared" si="10"/>
        <v>54.75</v>
      </c>
      <c r="DJ6" s="85">
        <f t="shared" si="10"/>
        <v>55.87</v>
      </c>
      <c r="DK6" s="85">
        <f t="shared" si="10"/>
        <v>55.55</v>
      </c>
      <c r="DL6" s="85">
        <f t="shared" si="10"/>
        <v>57</v>
      </c>
      <c r="DM6" s="85">
        <f t="shared" si="10"/>
        <v>49.39</v>
      </c>
      <c r="DN6" s="85">
        <f t="shared" si="10"/>
        <v>50.75</v>
      </c>
      <c r="DO6" s="85">
        <f t="shared" si="10"/>
        <v>51.72</v>
      </c>
      <c r="DP6" s="85">
        <f t="shared" si="10"/>
        <v>52.27</v>
      </c>
      <c r="DQ6" s="85">
        <f t="shared" si="10"/>
        <v>52.87</v>
      </c>
      <c r="DR6" s="79" t="str">
        <f>IF(DR7="","",IF(DR7="-","【-】","【"&amp;SUBSTITUTE(TEXT(DR7,"#,##0.00"),"-","△")&amp;"】"))</f>
        <v>【52.41】</v>
      </c>
      <c r="DS6" s="85">
        <f t="shared" ref="DS6:EB6" si="11">IF(DS7="",NA(),DS7)</f>
        <v>1.27</v>
      </c>
      <c r="DT6" s="85">
        <f t="shared" si="11"/>
        <v>1.27</v>
      </c>
      <c r="DU6" s="85">
        <f t="shared" si="11"/>
        <v>1.26</v>
      </c>
      <c r="DV6" s="85">
        <f t="shared" si="11"/>
        <v>1.03</v>
      </c>
      <c r="DW6" s="85">
        <f t="shared" si="11"/>
        <v>1.03</v>
      </c>
      <c r="DX6" s="85">
        <f t="shared" si="11"/>
        <v>18.57</v>
      </c>
      <c r="DY6" s="85">
        <f t="shared" si="11"/>
        <v>21.14</v>
      </c>
      <c r="DZ6" s="85">
        <f t="shared" si="11"/>
        <v>22.12</v>
      </c>
      <c r="EA6" s="85">
        <f t="shared" si="11"/>
        <v>25.67</v>
      </c>
      <c r="EB6" s="85">
        <f t="shared" si="11"/>
        <v>26.86</v>
      </c>
      <c r="EC6" s="79" t="str">
        <f>IF(EC7="","",IF(EC7="-","【-】","【"&amp;SUBSTITUTE(TEXT(EC7,"#,##0.00"),"-","△")&amp;"】"))</f>
        <v>【26.78】</v>
      </c>
      <c r="ED6" s="85">
        <f t="shared" ref="ED6:EM6" si="12">IF(ED7="",NA(),ED7)</f>
        <v>0.44</v>
      </c>
      <c r="EE6" s="85">
        <f t="shared" si="12"/>
        <v>0.73</v>
      </c>
      <c r="EF6" s="85">
        <f t="shared" si="12"/>
        <v>0.61</v>
      </c>
      <c r="EG6" s="85">
        <f t="shared" si="12"/>
        <v>0.61</v>
      </c>
      <c r="EH6" s="85">
        <f t="shared" si="12"/>
        <v>0.35</v>
      </c>
      <c r="EI6" s="85">
        <f t="shared" si="12"/>
        <v>0.44</v>
      </c>
      <c r="EJ6" s="85">
        <f t="shared" si="12"/>
        <v>0.5</v>
      </c>
      <c r="EK6" s="85">
        <f t="shared" si="12"/>
        <v>0.4</v>
      </c>
      <c r="EL6" s="85">
        <f t="shared" si="12"/>
        <v>0.4</v>
      </c>
      <c r="EM6" s="85">
        <f t="shared" si="12"/>
        <v>0.39</v>
      </c>
      <c r="EN6" s="79" t="str">
        <f>IF(EN7="","",IF(EN7="-","【-】","【"&amp;SUBSTITUTE(TEXT(EN7,"#,##0.00"),"-","△")&amp;"】"))</f>
        <v>【0.59】</v>
      </c>
    </row>
    <row r="7" spans="1:144" s="64" customFormat="1">
      <c r="A7" s="65"/>
      <c r="B7" s="71">
        <v>2024</v>
      </c>
      <c r="C7" s="71">
        <v>193682</v>
      </c>
      <c r="D7" s="71">
        <v>46</v>
      </c>
      <c r="E7" s="71">
        <v>1</v>
      </c>
      <c r="F7" s="71">
        <v>0</v>
      </c>
      <c r="G7" s="71">
        <v>1</v>
      </c>
      <c r="H7" s="71" t="s">
        <v>93</v>
      </c>
      <c r="I7" s="71" t="s">
        <v>94</v>
      </c>
      <c r="J7" s="71" t="s">
        <v>95</v>
      </c>
      <c r="K7" s="71" t="s">
        <v>96</v>
      </c>
      <c r="L7" s="71" t="s">
        <v>97</v>
      </c>
      <c r="M7" s="71" t="s">
        <v>0</v>
      </c>
      <c r="N7" s="80" t="s">
        <v>98</v>
      </c>
      <c r="O7" s="80">
        <v>88.53</v>
      </c>
      <c r="P7" s="80">
        <v>90.43</v>
      </c>
      <c r="Q7" s="80">
        <v>2250</v>
      </c>
      <c r="R7" s="80">
        <v>13926</v>
      </c>
      <c r="S7" s="80">
        <v>112</v>
      </c>
      <c r="T7" s="80">
        <v>124.34</v>
      </c>
      <c r="U7" s="80">
        <v>12509</v>
      </c>
      <c r="V7" s="80">
        <v>10.58</v>
      </c>
      <c r="W7" s="80">
        <v>1182.33</v>
      </c>
      <c r="X7" s="80">
        <v>125.76</v>
      </c>
      <c r="Y7" s="80">
        <v>105.47</v>
      </c>
      <c r="Z7" s="80">
        <v>113.1</v>
      </c>
      <c r="AA7" s="80">
        <v>106.82</v>
      </c>
      <c r="AB7" s="80">
        <v>105.27</v>
      </c>
      <c r="AC7" s="80">
        <v>109.02</v>
      </c>
      <c r="AD7" s="80">
        <v>107.81</v>
      </c>
      <c r="AE7" s="80">
        <v>107.21</v>
      </c>
      <c r="AF7" s="80">
        <v>105.97</v>
      </c>
      <c r="AG7" s="80">
        <v>105.08</v>
      </c>
      <c r="AH7" s="80">
        <v>107.26</v>
      </c>
      <c r="AI7" s="80">
        <v>0</v>
      </c>
      <c r="AJ7" s="80">
        <v>0</v>
      </c>
      <c r="AK7" s="80">
        <v>0</v>
      </c>
      <c r="AL7" s="80">
        <v>0</v>
      </c>
      <c r="AM7" s="80">
        <v>0</v>
      </c>
      <c r="AN7" s="80">
        <v>11</v>
      </c>
      <c r="AO7" s="80">
        <v>8.86</v>
      </c>
      <c r="AP7" s="80">
        <v>7.65</v>
      </c>
      <c r="AQ7" s="80">
        <v>8.52</v>
      </c>
      <c r="AR7" s="80">
        <v>10.8</v>
      </c>
      <c r="AS7" s="80">
        <v>1.61</v>
      </c>
      <c r="AT7" s="80">
        <v>766.77</v>
      </c>
      <c r="AU7" s="80">
        <v>636.16999999999996</v>
      </c>
      <c r="AV7" s="80">
        <v>372.09</v>
      </c>
      <c r="AW7" s="80">
        <v>406.28</v>
      </c>
      <c r="AX7" s="80">
        <v>440.72</v>
      </c>
      <c r="AY7" s="80">
        <v>371.81</v>
      </c>
      <c r="AZ7" s="80">
        <v>384.23</v>
      </c>
      <c r="BA7" s="80">
        <v>364.3</v>
      </c>
      <c r="BB7" s="80">
        <v>378.87</v>
      </c>
      <c r="BC7" s="80">
        <v>362.35</v>
      </c>
      <c r="BD7" s="80">
        <v>239.69</v>
      </c>
      <c r="BE7" s="80">
        <v>309.73</v>
      </c>
      <c r="BF7" s="80">
        <v>276.66000000000003</v>
      </c>
      <c r="BG7" s="80">
        <v>243.53</v>
      </c>
      <c r="BH7" s="80">
        <v>213.82</v>
      </c>
      <c r="BI7" s="80">
        <v>186.48</v>
      </c>
      <c r="BJ7" s="80">
        <v>465.85</v>
      </c>
      <c r="BK7" s="80">
        <v>439.43</v>
      </c>
      <c r="BL7" s="80">
        <v>438.41</v>
      </c>
      <c r="BM7" s="80">
        <v>430.23</v>
      </c>
      <c r="BN7" s="80">
        <v>429.24</v>
      </c>
      <c r="BO7" s="80">
        <v>264.86</v>
      </c>
      <c r="BP7" s="80">
        <v>122.86</v>
      </c>
      <c r="BQ7" s="80">
        <v>96.06</v>
      </c>
      <c r="BR7" s="80">
        <v>95.75</v>
      </c>
      <c r="BS7" s="80">
        <v>92.01</v>
      </c>
      <c r="BT7" s="80">
        <v>95.8</v>
      </c>
      <c r="BU7" s="80">
        <v>92.39</v>
      </c>
      <c r="BV7" s="80">
        <v>94.41</v>
      </c>
      <c r="BW7" s="80">
        <v>90.96</v>
      </c>
      <c r="BX7" s="80">
        <v>90.66</v>
      </c>
      <c r="BY7" s="80">
        <v>90.78</v>
      </c>
      <c r="BZ7" s="80">
        <v>97.59</v>
      </c>
      <c r="CA7" s="80">
        <v>93.73</v>
      </c>
      <c r="CB7" s="80">
        <v>120.46</v>
      </c>
      <c r="CC7" s="80">
        <v>121.35</v>
      </c>
      <c r="CD7" s="80">
        <v>126.39</v>
      </c>
      <c r="CE7" s="80">
        <v>121.58</v>
      </c>
      <c r="CF7" s="80">
        <v>192.98</v>
      </c>
      <c r="CG7" s="80">
        <v>192.13</v>
      </c>
      <c r="CH7" s="80">
        <v>197.04</v>
      </c>
      <c r="CI7" s="80">
        <v>199.33</v>
      </c>
      <c r="CJ7" s="80">
        <v>202.75</v>
      </c>
      <c r="CK7" s="80">
        <v>181.66</v>
      </c>
      <c r="CL7" s="80">
        <v>80.48</v>
      </c>
      <c r="CM7" s="80">
        <v>80.48</v>
      </c>
      <c r="CN7" s="80">
        <v>83.31</v>
      </c>
      <c r="CO7" s="80">
        <v>78.64</v>
      </c>
      <c r="CP7" s="80">
        <v>73.459999999999994</v>
      </c>
      <c r="CQ7" s="80">
        <v>54.43</v>
      </c>
      <c r="CR7" s="80">
        <v>53.87</v>
      </c>
      <c r="CS7" s="80">
        <v>54.49</v>
      </c>
      <c r="CT7" s="80">
        <v>54.8</v>
      </c>
      <c r="CU7" s="80">
        <v>55.47</v>
      </c>
      <c r="CV7" s="80">
        <v>60.21</v>
      </c>
      <c r="CW7" s="80">
        <v>75.75</v>
      </c>
      <c r="CX7" s="80">
        <v>74.91</v>
      </c>
      <c r="CY7" s="80">
        <v>72.02</v>
      </c>
      <c r="CZ7" s="80">
        <v>74.790000000000006</v>
      </c>
      <c r="DA7" s="80">
        <v>78.16</v>
      </c>
      <c r="DB7" s="80">
        <v>79.44</v>
      </c>
      <c r="DC7" s="80">
        <v>79.489999999999995</v>
      </c>
      <c r="DD7" s="80">
        <v>78.8</v>
      </c>
      <c r="DE7" s="80">
        <v>77.98</v>
      </c>
      <c r="DF7" s="80">
        <v>76.97</v>
      </c>
      <c r="DG7" s="80">
        <v>89.21</v>
      </c>
      <c r="DH7" s="80">
        <v>53.5</v>
      </c>
      <c r="DI7" s="80">
        <v>54.75</v>
      </c>
      <c r="DJ7" s="80">
        <v>55.87</v>
      </c>
      <c r="DK7" s="80">
        <v>55.55</v>
      </c>
      <c r="DL7" s="80">
        <v>57</v>
      </c>
      <c r="DM7" s="80">
        <v>49.39</v>
      </c>
      <c r="DN7" s="80">
        <v>50.75</v>
      </c>
      <c r="DO7" s="80">
        <v>51.72</v>
      </c>
      <c r="DP7" s="80">
        <v>52.27</v>
      </c>
      <c r="DQ7" s="80">
        <v>52.87</v>
      </c>
      <c r="DR7" s="80">
        <v>52.41</v>
      </c>
      <c r="DS7" s="80">
        <v>1.27</v>
      </c>
      <c r="DT7" s="80">
        <v>1.27</v>
      </c>
      <c r="DU7" s="80">
        <v>1.26</v>
      </c>
      <c r="DV7" s="80">
        <v>1.03</v>
      </c>
      <c r="DW7" s="80">
        <v>1.03</v>
      </c>
      <c r="DX7" s="80">
        <v>18.57</v>
      </c>
      <c r="DY7" s="80">
        <v>21.14</v>
      </c>
      <c r="DZ7" s="80">
        <v>22.12</v>
      </c>
      <c r="EA7" s="80">
        <v>25.67</v>
      </c>
      <c r="EB7" s="80">
        <v>26.86</v>
      </c>
      <c r="EC7" s="80">
        <v>26.78</v>
      </c>
      <c r="ED7" s="80">
        <v>0.44</v>
      </c>
      <c r="EE7" s="80">
        <v>0.73</v>
      </c>
      <c r="EF7" s="80">
        <v>0.61</v>
      </c>
      <c r="EG7" s="80">
        <v>0.61</v>
      </c>
      <c r="EH7" s="80">
        <v>0.35</v>
      </c>
      <c r="EI7" s="80">
        <v>0.44</v>
      </c>
      <c r="EJ7" s="80">
        <v>0.5</v>
      </c>
      <c r="EK7" s="80">
        <v>0.4</v>
      </c>
      <c r="EL7" s="80">
        <v>0.4</v>
      </c>
      <c r="EM7" s="80">
        <v>0.39</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FJPCA224012a</cp:lastModifiedBy>
  <dcterms:created xsi:type="dcterms:W3CDTF">2025-12-12T09:16:21Z</dcterms:created>
  <dcterms:modified xsi:type="dcterms:W3CDTF">2026-01-30T02:05:05Z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2026-01-30T02:05:05Z</vt:filetime>
  </property>
</Properties>
</file>