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Q:\13118_市町村振興課\02\決算統計（公営企業）\R7\16★経営比較分析表★\03市町村等→県\02橘田\16身延町▲（公共、農集、小規模、特排）\"/>
    </mc:Choice>
  </mc:AlternateContent>
  <xr:revisionPtr revIDLastSave="0" documentId="13_ncr:1_{222DA15C-5BA3-4798-A6C3-B94C935EDEC0}" xr6:coauthVersionLast="47" xr6:coauthVersionMax="47" xr10:uidLastSave="{00000000-0000-0000-0000-000000000000}"/>
  <workbookProtection workbookAlgorithmName="SHA-512" workbookHashValue="8DD9tE83uQuqBdZg3ZGNbHElSS1k5WM2ab36t5Csv97H67ljWHrqyA/YNElqedua4B+viOzI4aNryf9kUX4Pbg==" workbookSaltValue="JtaX9TzQ1Cv9RFp1GjVhOQ==" workbookSpinCount="100000" lockStructure="1"/>
  <bookViews>
    <workbookView xWindow="-108" yWindow="-108" windowWidth="30936" windowHeight="16776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AL10" i="4" s="1"/>
  <c r="U6" i="5"/>
  <c r="BB8" i="4" s="1"/>
  <c r="T6" i="5"/>
  <c r="AT8" i="4" s="1"/>
  <c r="S6" i="5"/>
  <c r="AL8" i="4" s="1"/>
  <c r="R6" i="5"/>
  <c r="AD10" i="4" s="1"/>
  <c r="Q6" i="5"/>
  <c r="W10" i="4" s="1"/>
  <c r="P6" i="5"/>
  <c r="P10" i="4" s="1"/>
  <c r="O6" i="5"/>
  <c r="I10" i="4" s="1"/>
  <c r="N6" i="5"/>
  <c r="B10" i="4" s="1"/>
  <c r="M6" i="5"/>
  <c r="AD8" i="4" s="1"/>
  <c r="L6" i="5"/>
  <c r="W8" i="4" s="1"/>
  <c r="K6" i="5"/>
  <c r="P8" i="4" s="1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K85" i="4"/>
  <c r="I85" i="4"/>
  <c r="G85" i="4"/>
  <c r="F85" i="4"/>
  <c r="AT10" i="4"/>
</calcChain>
</file>

<file path=xl/sharedStrings.xml><?xml version="1.0" encoding="utf-8"?>
<sst xmlns="http://schemas.openxmlformats.org/spreadsheetml/2006/main" count="319" uniqueCount="116">
  <si>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</si>
  <si>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</si>
  <si>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</si>
  <si>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</si>
  <si>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</si>
  <si>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</si>
  <si>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</si>
  <si>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</si>
  <si>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</si>
  <si>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</si>
  <si>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</si>
  <si>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</si>
  <si>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</si>
  <si>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</si>
  <si>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</si>
  <si>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</si>
  <si>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</si>
  <si>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</si>
  <si>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</si>
  <si>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</si>
  <si>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</si>
  <si>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</si>
  <si>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</si>
  <si>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</si>
  <si>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</si>
  <si>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</si>
  <si>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</si>
  <si>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</si>
  <si>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</si>
  <si>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</si>
  <si>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</si>
  <si>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</si>
  <si>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</si>
  <si>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</si>
  <si>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</si>
  <si>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</si>
  <si>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</si>
  <si>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</si>
  <si>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</si>
  <si>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</si>
  <si>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</si>
  <si>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</si>
  <si>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</si>
  <si>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</si>
  <si>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</si>
  <si>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</si>
  <si>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</si>
  <si>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</si>
  <si>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</si>
  <si>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</si>
  <si>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</si>
  <si>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</si>
  <si>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</si>
  <si>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</si>
  <si>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</si>
  <si>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</si>
  <si>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</si>
  <si>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</si>
  <si>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</si>
  <si>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</si>
  <si>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</si>
  <si>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</si>
  <si>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</si>
  <si>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</si>
  <si>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</si>
  <si>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</si>
  <si>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</si>
  <si>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</si>
  <si>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</si>
  <si>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</si>
  <si>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</si>
  <si>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</si>
  <si>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</si>
  <si>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</si>
  <si>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</si>
  <si>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</si>
  <si>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</si>
  <si>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</si>
  <si>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</si>
  <si>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</si>
  <si>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</si>
  <si>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</si>
  <si>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</si>
  <si>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</si>
  <si>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</si>
  <si>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</si>
  <si>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</si>
  <si>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</si>
  <si>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</si>
  <si>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</si>
  <si>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</si>
  <si>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</si>
  <si>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</si>
  <si>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</si>
  <si>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</si>
  <si>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</si>
  <si>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山梨県　身延町</t>
  </si>
  <si>
    <t>法適用</t>
  </si>
  <si>
    <t>下水道事業</t>
  </si>
  <si>
    <t>小規模集合排水処理</t>
  </si>
  <si>
    <t>I2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</si>
  <si>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</si>
  <si>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</si>
  <si>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</si>
  <si>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</si>
  <si>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</si>
  <si>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</si>
  <si>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</si>
  <si>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</si>
  <si>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</si>
  <si>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</si>
  <si>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</si>
  <si>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</si>
  <si>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法定耐用年数を超えた管渠はまだ無いが、更新が必要な機械設備や電気設備が徐々に増加しているため、計画的に更新を進める必要がある。</t>
    <rPh sb="1" eb="3">
      <t>ホウテイ</t>
    </rPh>
    <rPh sb="3" eb="7">
      <t>タイヨウネンスウ</t>
    </rPh>
    <rPh sb="8" eb="9">
      <t>コ</t>
    </rPh>
    <rPh sb="11" eb="13">
      <t>カンキョ</t>
    </rPh>
    <rPh sb="16" eb="17">
      <t>ナ</t>
    </rPh>
    <rPh sb="20" eb="22">
      <t>コウシン</t>
    </rPh>
    <rPh sb="23" eb="25">
      <t>ヒツヨウ</t>
    </rPh>
    <rPh sb="26" eb="28">
      <t>キカイ</t>
    </rPh>
    <rPh sb="28" eb="30">
      <t>セツビ</t>
    </rPh>
    <rPh sb="31" eb="33">
      <t>デンキ</t>
    </rPh>
    <rPh sb="33" eb="35">
      <t>セツビ</t>
    </rPh>
    <rPh sb="36" eb="38">
      <t>ジョジョ</t>
    </rPh>
    <rPh sb="39" eb="41">
      <t>ゾウカ</t>
    </rPh>
    <rPh sb="48" eb="51">
      <t>ケイカクテキ</t>
    </rPh>
    <rPh sb="52" eb="54">
      <t>コウシン</t>
    </rPh>
    <rPh sb="55" eb="56">
      <t>スス</t>
    </rPh>
    <rPh sb="58" eb="60">
      <t>ヒツヨウ</t>
    </rPh>
    <phoneticPr fontId="4"/>
  </si>
  <si>
    <t>　施設の老朽化が進む中、処理区域の人口は減少することが予想され、維持管理費の削減や投資の効率化を図りながら、事業の継続についても検討していく必要性がある。また、安定した経営を継続的に行うため、施設の統廃合も含めて事業全体を通して見直しが必要である。</t>
    <rPh sb="1" eb="3">
      <t>シセツ</t>
    </rPh>
    <rPh sb="4" eb="7">
      <t>ロウキュウカ</t>
    </rPh>
    <rPh sb="8" eb="9">
      <t>スス</t>
    </rPh>
    <rPh sb="10" eb="11">
      <t>ナカ</t>
    </rPh>
    <rPh sb="12" eb="14">
      <t>ショリ</t>
    </rPh>
    <rPh sb="14" eb="16">
      <t>クイキ</t>
    </rPh>
    <rPh sb="17" eb="19">
      <t>ジンコウ</t>
    </rPh>
    <rPh sb="20" eb="22">
      <t>ゲンショウ</t>
    </rPh>
    <rPh sb="27" eb="29">
      <t>ヨソウ</t>
    </rPh>
    <rPh sb="32" eb="34">
      <t>イジ</t>
    </rPh>
    <rPh sb="34" eb="37">
      <t>カンリヒ</t>
    </rPh>
    <rPh sb="38" eb="40">
      <t>サクゲン</t>
    </rPh>
    <rPh sb="41" eb="43">
      <t>トウシ</t>
    </rPh>
    <rPh sb="44" eb="47">
      <t>コウリツカ</t>
    </rPh>
    <rPh sb="48" eb="49">
      <t>ハカ</t>
    </rPh>
    <rPh sb="54" eb="56">
      <t>ジギョウ</t>
    </rPh>
    <rPh sb="57" eb="59">
      <t>ケイゾク</t>
    </rPh>
    <rPh sb="64" eb="66">
      <t>ケントウ</t>
    </rPh>
    <rPh sb="70" eb="72">
      <t>ヒツヨウ</t>
    </rPh>
    <rPh sb="72" eb="73">
      <t>セイ</t>
    </rPh>
    <phoneticPr fontId="4"/>
  </si>
  <si>
    <t>　経常収支比率は100％以上となっているが、経費回収率が低く、他会計からの基準外繰入金に依存している状態となっているため、使用料の改定が必要となっている。また汚水処理原価も高いため、経営の効率性を向上するため、投資の効率化、維持管理費の削減に取り組む必要がある。
　本町では、5事業（公共・特環・農集・小規模・特排）を下水道事業会計として1つの会計で処理している。決算統計では、それぞれの事業に按分しているが、按分すると流動資産がマイナスとなってしまう事業あり,小規模集合排水処理事業では流動比率がマイナスとなっている。下水道事業会計全体で見ても、流動比率は100％を下回っているため、経費回収率と同様に改善が必要である。
　企業債残高対事業比率は、類似団体の平均値を上回っており、設備の老朽化も進行しているため、事業の継続を含めて更新について検討が必要となっている。
 処理区域内の水洗化率が100％となっており、施設利用率も類似団体と同等だが、人口減少が見込まれるため、施設の統廃合についても検討が必要となっている。</t>
    <rPh sb="1" eb="5">
      <t>ケイジョウシュウシ</t>
    </rPh>
    <rPh sb="5" eb="7">
      <t>ヒリツ</t>
    </rPh>
    <rPh sb="12" eb="14">
      <t>イジョウ</t>
    </rPh>
    <rPh sb="22" eb="27">
      <t>ケイヒカイシュウリツ</t>
    </rPh>
    <rPh sb="28" eb="29">
      <t>ヒク</t>
    </rPh>
    <rPh sb="31" eb="34">
      <t>タカイケイ</t>
    </rPh>
    <rPh sb="37" eb="40">
      <t>キジュンガイ</t>
    </rPh>
    <rPh sb="40" eb="42">
      <t>クリイレ</t>
    </rPh>
    <rPh sb="42" eb="43">
      <t>キン</t>
    </rPh>
    <rPh sb="44" eb="46">
      <t>イゾン</t>
    </rPh>
    <rPh sb="50" eb="52">
      <t>ジョウタイ</t>
    </rPh>
    <rPh sb="79" eb="85">
      <t>オスイショリゲンカ</t>
    </rPh>
    <rPh sb="86" eb="87">
      <t>タカ</t>
    </rPh>
    <rPh sb="91" eb="93">
      <t>ケイエイ</t>
    </rPh>
    <rPh sb="94" eb="97">
      <t>コウリツセイ</t>
    </rPh>
    <rPh sb="98" eb="100">
      <t>コウジョウ</t>
    </rPh>
    <rPh sb="105" eb="107">
      <t>トウシ</t>
    </rPh>
    <rPh sb="108" eb="111">
      <t>コウリツカ</t>
    </rPh>
    <rPh sb="112" eb="114">
      <t>イジ</t>
    </rPh>
    <rPh sb="114" eb="117">
      <t>カンリヒ</t>
    </rPh>
    <rPh sb="118" eb="120">
      <t>サクゲン</t>
    </rPh>
    <rPh sb="121" eb="122">
      <t>ト</t>
    </rPh>
    <rPh sb="123" eb="124">
      <t>ク</t>
    </rPh>
    <rPh sb="125" eb="127">
      <t>ヒツヨウ</t>
    </rPh>
    <rPh sb="231" eb="234">
      <t>ショウキボ</t>
    </rPh>
    <rPh sb="234" eb="236">
      <t>シュウゴウ</t>
    </rPh>
    <rPh sb="236" eb="238">
      <t>ハイスイ</t>
    </rPh>
    <rPh sb="238" eb="240">
      <t>ショリ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</si>
</sst>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E7-47CC-B314-B5E521C1E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E7-47CC-B314-B5E521C1E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42.11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94-461F-ADE7-93F10FACD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34.04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94-461F-ADE7-93F10FACD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A1-46B4-AFE6-CA125DC1F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90.07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A1-46B4-AFE6-CA125DC1F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105.88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05-42ED-BADA-360E9E519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108.97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05-42ED-BADA-360E9E519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BE-4B0F-945F-F03F92E23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36.51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BE-4B0F-945F-F03F92E23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96-4523-A3DE-AC0CF10F2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96-4523-A3DE-AC0CF10F2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72-4A42-AA2C-E235DEFC9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547.89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72-4A42-AA2C-E235DEFC9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-10.32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96-4C9E-A75B-10DB8C46C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6-4C9E-A75B-10DB8C46C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4711.6899999999996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73-4FE6-A3BD-41DEEAA17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1260.97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73-4FE6-A3BD-41DEEAA17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18.79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F4-427A-A616-AA4B398CF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32.020000000000003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F4-427A-A616-AA4B398CF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806.22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40-420B-B26E-9CA645C31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592.49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40-420B-B26E-9CA645C31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【108.79】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【541.72】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【77.16】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【1,269.43】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【34.07】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【588.46】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【32.20】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【36.31】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3" zoomScale="80" zoomScaleNormal="80" workbookViewId="0">
      <selection activeCell="CI31" sqref="CI31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</row>
    <row r="3" spans="1:78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</row>
    <row r="4" spans="1:78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67" t="str">
        <f>データ!H6</f>
        <v>山梨県　身延町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50" t="s">
        <v>1</v>
      </c>
      <c r="C7" s="50"/>
      <c r="D7" s="50"/>
      <c r="E7" s="50"/>
      <c r="F7" s="50"/>
      <c r="G7" s="50"/>
      <c r="H7" s="50"/>
      <c r="I7" s="50" t="s">
        <v>2</v>
      </c>
      <c r="J7" s="50"/>
      <c r="K7" s="50"/>
      <c r="L7" s="50"/>
      <c r="M7" s="50"/>
      <c r="N7" s="50"/>
      <c r="O7" s="50"/>
      <c r="P7" s="50" t="s">
        <v>3</v>
      </c>
      <c r="Q7" s="50"/>
      <c r="R7" s="50"/>
      <c r="S7" s="50"/>
      <c r="T7" s="50"/>
      <c r="U7" s="50"/>
      <c r="V7" s="50"/>
      <c r="W7" s="50" t="s">
        <v>4</v>
      </c>
      <c r="X7" s="50"/>
      <c r="Y7" s="50"/>
      <c r="Z7" s="50"/>
      <c r="AA7" s="50"/>
      <c r="AB7" s="50"/>
      <c r="AC7" s="50"/>
      <c r="AD7" s="50" t="s">
        <v>5</v>
      </c>
      <c r="AE7" s="50"/>
      <c r="AF7" s="50"/>
      <c r="AG7" s="50"/>
      <c r="AH7" s="50"/>
      <c r="AI7" s="50"/>
      <c r="AJ7" s="50"/>
      <c r="AK7" s="3"/>
      <c r="AL7" s="50" t="s">
        <v>6</v>
      </c>
      <c r="AM7" s="50"/>
      <c r="AN7" s="50"/>
      <c r="AO7" s="50"/>
      <c r="AP7" s="50"/>
      <c r="AQ7" s="50"/>
      <c r="AR7" s="50"/>
      <c r="AS7" s="50"/>
      <c r="AT7" s="50" t="s">
        <v>7</v>
      </c>
      <c r="AU7" s="50"/>
      <c r="AV7" s="50"/>
      <c r="AW7" s="50"/>
      <c r="AX7" s="50"/>
      <c r="AY7" s="50"/>
      <c r="AZ7" s="50"/>
      <c r="BA7" s="50"/>
      <c r="BB7" s="50" t="s">
        <v>8</v>
      </c>
      <c r="BC7" s="50"/>
      <c r="BD7" s="50"/>
      <c r="BE7" s="50"/>
      <c r="BF7" s="50"/>
      <c r="BG7" s="50"/>
      <c r="BH7" s="50"/>
      <c r="BI7" s="50"/>
      <c r="BJ7" s="3"/>
      <c r="BK7" s="3"/>
      <c r="BL7" s="68" t="s">
        <v>9</v>
      </c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70"/>
    </row>
    <row r="8" spans="1:78" ht="18.75" customHeight="1" x14ac:dyDescent="0.2">
      <c r="A8" s="2"/>
      <c r="B8" s="64" t="str">
        <f>データ!I6</f>
        <v>法適用</v>
      </c>
      <c r="C8" s="64"/>
      <c r="D8" s="64"/>
      <c r="E8" s="64"/>
      <c r="F8" s="64"/>
      <c r="G8" s="64"/>
      <c r="H8" s="64"/>
      <c r="I8" s="64" t="str">
        <f>データ!J6</f>
        <v>下水道事業</v>
      </c>
      <c r="J8" s="64"/>
      <c r="K8" s="64"/>
      <c r="L8" s="64"/>
      <c r="M8" s="64"/>
      <c r="N8" s="64"/>
      <c r="O8" s="64"/>
      <c r="P8" s="64" t="str">
        <f>データ!K6</f>
        <v>小規模集合排水処理</v>
      </c>
      <c r="Q8" s="64"/>
      <c r="R8" s="64"/>
      <c r="S8" s="64"/>
      <c r="T8" s="64"/>
      <c r="U8" s="64"/>
      <c r="V8" s="64"/>
      <c r="W8" s="64" t="str">
        <f>データ!L6</f>
        <v>I2</v>
      </c>
      <c r="X8" s="64"/>
      <c r="Y8" s="64"/>
      <c r="Z8" s="64"/>
      <c r="AA8" s="64"/>
      <c r="AB8" s="64"/>
      <c r="AC8" s="64"/>
      <c r="AD8" s="65" t="str">
        <f>データ!$M$6</f>
        <v>非設置</v>
      </c>
      <c r="AE8" s="65"/>
      <c r="AF8" s="65"/>
      <c r="AG8" s="65"/>
      <c r="AH8" s="65"/>
      <c r="AI8" s="65"/>
      <c r="AJ8" s="65"/>
      <c r="AK8" s="3"/>
      <c r="AL8" s="44">
        <f>データ!S6</f>
        <v>9677</v>
      </c>
      <c r="AM8" s="44"/>
      <c r="AN8" s="44"/>
      <c r="AO8" s="44"/>
      <c r="AP8" s="44"/>
      <c r="AQ8" s="44"/>
      <c r="AR8" s="44"/>
      <c r="AS8" s="44"/>
      <c r="AT8" s="45">
        <f>データ!T6</f>
        <v>301.98</v>
      </c>
      <c r="AU8" s="45"/>
      <c r="AV8" s="45"/>
      <c r="AW8" s="45"/>
      <c r="AX8" s="45"/>
      <c r="AY8" s="45"/>
      <c r="AZ8" s="45"/>
      <c r="BA8" s="45"/>
      <c r="BB8" s="45">
        <f>データ!U6</f>
        <v>32.049999999999997</v>
      </c>
      <c r="BC8" s="45"/>
      <c r="BD8" s="45"/>
      <c r="BE8" s="45"/>
      <c r="BF8" s="45"/>
      <c r="BG8" s="45"/>
      <c r="BH8" s="45"/>
      <c r="BI8" s="45"/>
      <c r="BJ8" s="3"/>
      <c r="BK8" s="3"/>
      <c r="BL8" s="60" t="s">
        <v>10</v>
      </c>
      <c r="BM8" s="61"/>
      <c r="BN8" s="62" t="s">
        <v>11</v>
      </c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3"/>
    </row>
    <row r="9" spans="1:78" ht="18.75" customHeight="1" x14ac:dyDescent="0.2">
      <c r="A9" s="2"/>
      <c r="B9" s="50" t="s">
        <v>12</v>
      </c>
      <c r="C9" s="50"/>
      <c r="D9" s="50"/>
      <c r="E9" s="50"/>
      <c r="F9" s="50"/>
      <c r="G9" s="50"/>
      <c r="H9" s="50"/>
      <c r="I9" s="50" t="s">
        <v>13</v>
      </c>
      <c r="J9" s="50"/>
      <c r="K9" s="50"/>
      <c r="L9" s="50"/>
      <c r="M9" s="50"/>
      <c r="N9" s="50"/>
      <c r="O9" s="50"/>
      <c r="P9" s="50" t="s">
        <v>14</v>
      </c>
      <c r="Q9" s="50"/>
      <c r="R9" s="50"/>
      <c r="S9" s="50"/>
      <c r="T9" s="50"/>
      <c r="U9" s="50"/>
      <c r="V9" s="50"/>
      <c r="W9" s="50" t="s">
        <v>15</v>
      </c>
      <c r="X9" s="50"/>
      <c r="Y9" s="50"/>
      <c r="Z9" s="50"/>
      <c r="AA9" s="50"/>
      <c r="AB9" s="50"/>
      <c r="AC9" s="50"/>
      <c r="AD9" s="50" t="s">
        <v>16</v>
      </c>
      <c r="AE9" s="50"/>
      <c r="AF9" s="50"/>
      <c r="AG9" s="50"/>
      <c r="AH9" s="50"/>
      <c r="AI9" s="50"/>
      <c r="AJ9" s="50"/>
      <c r="AK9" s="3"/>
      <c r="AL9" s="50" t="s">
        <v>17</v>
      </c>
      <c r="AM9" s="50"/>
      <c r="AN9" s="50"/>
      <c r="AO9" s="50"/>
      <c r="AP9" s="50"/>
      <c r="AQ9" s="50"/>
      <c r="AR9" s="50"/>
      <c r="AS9" s="50"/>
      <c r="AT9" s="50" t="s">
        <v>18</v>
      </c>
      <c r="AU9" s="50"/>
      <c r="AV9" s="50"/>
      <c r="AW9" s="50"/>
      <c r="AX9" s="50"/>
      <c r="AY9" s="50"/>
      <c r="AZ9" s="50"/>
      <c r="BA9" s="50"/>
      <c r="BB9" s="50" t="s">
        <v>19</v>
      </c>
      <c r="BC9" s="50"/>
      <c r="BD9" s="50"/>
      <c r="BE9" s="50"/>
      <c r="BF9" s="50"/>
      <c r="BG9" s="50"/>
      <c r="BH9" s="50"/>
      <c r="BI9" s="50"/>
      <c r="BJ9" s="3"/>
      <c r="BK9" s="3"/>
      <c r="BL9" s="51" t="s">
        <v>20</v>
      </c>
      <c r="BM9" s="52"/>
      <c r="BN9" s="53" t="s">
        <v>21</v>
      </c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4"/>
    </row>
    <row r="10" spans="1:78" ht="18.75" customHeight="1" x14ac:dyDescent="0.2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>
        <f>データ!O6</f>
        <v>29.03</v>
      </c>
      <c r="J10" s="45"/>
      <c r="K10" s="45"/>
      <c r="L10" s="45"/>
      <c r="M10" s="45"/>
      <c r="N10" s="45"/>
      <c r="O10" s="45"/>
      <c r="P10" s="45">
        <f>データ!P6</f>
        <v>0.26</v>
      </c>
      <c r="Q10" s="45"/>
      <c r="R10" s="45"/>
      <c r="S10" s="45"/>
      <c r="T10" s="45"/>
      <c r="U10" s="45"/>
      <c r="V10" s="45"/>
      <c r="W10" s="45">
        <f>データ!Q6</f>
        <v>100</v>
      </c>
      <c r="X10" s="45"/>
      <c r="Y10" s="45"/>
      <c r="Z10" s="45"/>
      <c r="AA10" s="45"/>
      <c r="AB10" s="45"/>
      <c r="AC10" s="45"/>
      <c r="AD10" s="44">
        <f>データ!R6</f>
        <v>3560</v>
      </c>
      <c r="AE10" s="44"/>
      <c r="AF10" s="44"/>
      <c r="AG10" s="44"/>
      <c r="AH10" s="44"/>
      <c r="AI10" s="44"/>
      <c r="AJ10" s="44"/>
      <c r="AK10" s="2"/>
      <c r="AL10" s="44">
        <f>データ!V6</f>
        <v>25</v>
      </c>
      <c r="AM10" s="44"/>
      <c r="AN10" s="44"/>
      <c r="AO10" s="44"/>
      <c r="AP10" s="44"/>
      <c r="AQ10" s="44"/>
      <c r="AR10" s="44"/>
      <c r="AS10" s="44"/>
      <c r="AT10" s="45">
        <f>データ!W6</f>
        <v>0.01</v>
      </c>
      <c r="AU10" s="45"/>
      <c r="AV10" s="45"/>
      <c r="AW10" s="45"/>
      <c r="AX10" s="45"/>
      <c r="AY10" s="45"/>
      <c r="AZ10" s="45"/>
      <c r="BA10" s="45"/>
      <c r="BB10" s="45">
        <f>データ!X6</f>
        <v>2500</v>
      </c>
      <c r="BC10" s="45"/>
      <c r="BD10" s="45"/>
      <c r="BE10" s="45"/>
      <c r="BF10" s="45"/>
      <c r="BG10" s="45"/>
      <c r="BH10" s="45"/>
      <c r="BI10" s="45"/>
      <c r="BJ10" s="2"/>
      <c r="BK10" s="2"/>
      <c r="BL10" s="46" t="s">
        <v>22</v>
      </c>
      <c r="BM10" s="47"/>
      <c r="BN10" s="48" t="s">
        <v>23</v>
      </c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9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2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2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115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113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2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2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114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2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【108.79】</v>
      </c>
      <c r="F85" s="12" t="str">
        <f>データ!AT6</f>
        <v>【541.72】</v>
      </c>
      <c r="G85" s="12" t="str">
        <f>データ!BE6</f>
        <v>【77.16】</v>
      </c>
      <c r="H85" s="12" t="str">
        <f>データ!BP6</f>
        <v>【1,269.43】</v>
      </c>
      <c r="I85" s="12" t="str">
        <f>データ!CA6</f>
        <v>【32.20】</v>
      </c>
      <c r="J85" s="12" t="str">
        <f>データ!CL6</f>
        <v>【588.46】</v>
      </c>
      <c r="K85" s="12" t="str">
        <f>データ!CW6</f>
        <v>【34.07】</v>
      </c>
      <c r="L85" s="12" t="str">
        <f>データ!DH6</f>
        <v>【89.95】</v>
      </c>
      <c r="M85" s="12" t="str">
        <f>データ!DS6</f>
        <v>【36.31】</v>
      </c>
      <c r="N85" s="12" t="str">
        <f>データ!ED6</f>
        <v>【0.00】</v>
      </c>
      <c r="O85" s="12" t="str">
        <f>データ!EO6</f>
        <v>【0.00】</v>
      </c>
    </row>
  </sheetData>
  <sheetProtection algorithmName="SHA-512" hashValue="KmfEs2iiwol1lyDeqWFnS1ElG8QQPs5YlBKhXumrVGn2rUPPnIfMnP6g2Drlcvf9nefn8ETXGB2CObkGQvzJJA==" saltValue="rC4uPTpz7+i2+l5DyaJDEg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2024</v>
      </c>
      <c r="C6" s="19">
        <f t="shared" ref="C6:X6" si="3">C7</f>
        <v>193658</v>
      </c>
      <c r="D6" s="19">
        <f t="shared" si="3"/>
        <v>46</v>
      </c>
      <c r="E6" s="19">
        <f t="shared" si="3"/>
        <v>17</v>
      </c>
      <c r="F6" s="19">
        <f t="shared" si="3"/>
        <v>9</v>
      </c>
      <c r="G6" s="19">
        <f t="shared" si="3"/>
        <v>0</v>
      </c>
      <c r="H6" s="19" t="str">
        <f t="shared" si="3"/>
        <v>山梨県　身延町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小規模集合排水処理</v>
      </c>
      <c r="L6" s="19" t="str">
        <f t="shared" si="3"/>
        <v>I2</v>
      </c>
      <c r="M6" s="19" t="str">
        <f t="shared" si="3"/>
        <v>非設置</v>
      </c>
      <c r="N6" s="20" t="str">
        <f t="shared" si="3"/>
        <v>-</v>
      </c>
      <c r="O6" s="20">
        <f t="shared" si="3"/>
        <v>29.03</v>
      </c>
      <c r="P6" s="20">
        <f t="shared" si="3"/>
        <v>0.26</v>
      </c>
      <c r="Q6" s="20">
        <f t="shared" si="3"/>
        <v>100</v>
      </c>
      <c r="R6" s="20">
        <f t="shared" si="3"/>
        <v>3560</v>
      </c>
      <c r="S6" s="20">
        <f t="shared" si="3"/>
        <v>9677</v>
      </c>
      <c r="T6" s="20">
        <f t="shared" si="3"/>
        <v>301.98</v>
      </c>
      <c r="U6" s="20">
        <f t="shared" si="3"/>
        <v>32.049999999999997</v>
      </c>
      <c r="V6" s="20">
        <f t="shared" si="3"/>
        <v>25</v>
      </c>
      <c r="W6" s="20">
        <f t="shared" si="3"/>
        <v>0.01</v>
      </c>
      <c r="X6" s="20">
        <f t="shared" si="3"/>
        <v>2500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 t="str">
        <f t="shared" si="4"/>
        <v>-</v>
      </c>
      <c r="AC6" s="21">
        <f t="shared" si="4"/>
        <v>105.88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 t="str">
        <f t="shared" si="4"/>
        <v>-</v>
      </c>
      <c r="AH6" s="21">
        <f t="shared" si="4"/>
        <v>108.97</v>
      </c>
      <c r="AI6" s="20" t="str">
        <f>IF(AI7="","",IF(AI7="-","【-】","【"&amp;SUBSTITUTE(TEXT(AI7,"#,##0.00"),"-","△")&amp;"】"))</f>
        <v>【108.79】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1" t="str">
        <f t="shared" si="5"/>
        <v>-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 t="str">
        <f t="shared" si="5"/>
        <v>-</v>
      </c>
      <c r="AS6" s="21">
        <f t="shared" si="5"/>
        <v>547.89</v>
      </c>
      <c r="AT6" s="20" t="str">
        <f>IF(AT7="","",IF(AT7="-","【-】","【"&amp;SUBSTITUTE(TEXT(AT7,"#,##0.00"),"-","△")&amp;"】"))</f>
        <v>【541.72】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 t="str">
        <f t="shared" si="6"/>
        <v>-</v>
      </c>
      <c r="AY6" s="21">
        <f t="shared" si="6"/>
        <v>-10.32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 t="str">
        <f t="shared" si="6"/>
        <v>-</v>
      </c>
      <c r="BD6" s="21">
        <f t="shared" si="6"/>
        <v>76</v>
      </c>
      <c r="BE6" s="20" t="str">
        <f>IF(BE7="","",IF(BE7="-","【-】","【"&amp;SUBSTITUTE(TEXT(BE7,"#,##0.00"),"-","△")&amp;"】"))</f>
        <v>【77.16】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 t="str">
        <f t="shared" si="7"/>
        <v>-</v>
      </c>
      <c r="BJ6" s="21">
        <f t="shared" si="7"/>
        <v>4711.6899999999996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 t="str">
        <f t="shared" si="7"/>
        <v>-</v>
      </c>
      <c r="BO6" s="21">
        <f t="shared" si="7"/>
        <v>1260.97</v>
      </c>
      <c r="BP6" s="20" t="str">
        <f>IF(BP7="","",IF(BP7="-","【-】","【"&amp;SUBSTITUTE(TEXT(BP7,"#,##0.00"),"-","△")&amp;"】"))</f>
        <v>【1,269.43】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 t="str">
        <f t="shared" si="8"/>
        <v>-</v>
      </c>
      <c r="BU6" s="21">
        <f t="shared" si="8"/>
        <v>18.79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 t="str">
        <f t="shared" si="8"/>
        <v>-</v>
      </c>
      <c r="BZ6" s="21">
        <f t="shared" si="8"/>
        <v>32.020000000000003</v>
      </c>
      <c r="CA6" s="20" t="str">
        <f>IF(CA7="","",IF(CA7="-","【-】","【"&amp;SUBSTITUTE(TEXT(CA7,"#,##0.00"),"-","△")&amp;"】"))</f>
        <v>【32.20】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 t="str">
        <f t="shared" si="9"/>
        <v>-</v>
      </c>
      <c r="CF6" s="21">
        <f t="shared" si="9"/>
        <v>806.22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 t="str">
        <f t="shared" si="9"/>
        <v>-</v>
      </c>
      <c r="CK6" s="21">
        <f t="shared" si="9"/>
        <v>592.49</v>
      </c>
      <c r="CL6" s="20" t="str">
        <f>IF(CL7="","",IF(CL7="-","【-】","【"&amp;SUBSTITUTE(TEXT(CL7,"#,##0.00"),"-","△")&amp;"】"))</f>
        <v>【588.46】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>
        <f t="shared" si="10"/>
        <v>42.11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 t="str">
        <f t="shared" si="10"/>
        <v>-</v>
      </c>
      <c r="CV6" s="21">
        <f t="shared" si="10"/>
        <v>34.04</v>
      </c>
      <c r="CW6" s="20" t="str">
        <f>IF(CW7="","",IF(CW7="-","【-】","【"&amp;SUBSTITUTE(TEXT(CW7,"#,##0.00"),"-","△")&amp;"】"))</f>
        <v>【34.07】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 t="str">
        <f t="shared" si="11"/>
        <v>-</v>
      </c>
      <c r="DB6" s="21">
        <f t="shared" si="11"/>
        <v>100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 t="str">
        <f t="shared" si="11"/>
        <v>-</v>
      </c>
      <c r="DG6" s="21">
        <f t="shared" si="11"/>
        <v>90.07</v>
      </c>
      <c r="DH6" s="20" t="str">
        <f>IF(DH7="","",IF(DH7="-","【-】","【"&amp;SUBSTITUTE(TEXT(DH7,"#,##0.00"),"-","△")&amp;"】"))</f>
        <v>【89.95】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 t="str">
        <f t="shared" si="12"/>
        <v>-</v>
      </c>
      <c r="DM6" s="21">
        <f t="shared" si="12"/>
        <v>3.32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 t="str">
        <f t="shared" si="12"/>
        <v>-</v>
      </c>
      <c r="DR6" s="21">
        <f t="shared" si="12"/>
        <v>36.51</v>
      </c>
      <c r="DS6" s="20" t="str">
        <f>IF(DS7="","",IF(DS7="-","【-】","【"&amp;SUBSTITUTE(TEXT(DS7,"#,##0.00"),"-","△")&amp;"】"))</f>
        <v>【36.31】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0">
        <f t="shared" si="13"/>
        <v>0</v>
      </c>
      <c r="ED6" s="20" t="str">
        <f>IF(ED7="","",IF(ED7="-","【-】","【"&amp;SUBSTITUTE(TEXT(ED7,"#,##0.00"),"-","△")&amp;"】"))</f>
        <v>【0.00】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0">
        <f t="shared" si="14"/>
        <v>0</v>
      </c>
      <c r="EO6" s="20" t="str">
        <f>IF(EO7="","",IF(EO7="-","【-】","【"&amp;SUBSTITUTE(TEXT(EO7,"#,##0.00"),"-","△")&amp;"】"))</f>
        <v>【0.00】</v>
      </c>
    </row>
    <row r="7" spans="1:148" s="22" customFormat="1" x14ac:dyDescent="0.2">
      <c r="A7" s="14"/>
      <c r="B7" s="23">
        <v>2024</v>
      </c>
      <c r="C7" s="23">
        <v>193658</v>
      </c>
      <c r="D7" s="23">
        <v>46</v>
      </c>
      <c r="E7" s="23">
        <v>17</v>
      </c>
      <c r="F7" s="23">
        <v>9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29.03</v>
      </c>
      <c r="P7" s="24">
        <v>0.26</v>
      </c>
      <c r="Q7" s="24">
        <v>100</v>
      </c>
      <c r="R7" s="24">
        <v>3560</v>
      </c>
      <c r="S7" s="24">
        <v>9677</v>
      </c>
      <c r="T7" s="24">
        <v>301.98</v>
      </c>
      <c r="U7" s="24">
        <v>32.049999999999997</v>
      </c>
      <c r="V7" s="24">
        <v>25</v>
      </c>
      <c r="W7" s="24">
        <v>0.01</v>
      </c>
      <c r="X7" s="24">
        <v>2500</v>
      </c>
      <c r="Y7" s="24" t="s">
        <v>102</v>
      </c>
      <c r="Z7" s="24" t="s">
        <v>102</v>
      </c>
      <c r="AA7" s="24" t="s">
        <v>102</v>
      </c>
      <c r="AB7" s="24" t="s">
        <v>102</v>
      </c>
      <c r="AC7" s="24">
        <v>105.88</v>
      </c>
      <c r="AD7" s="24" t="s">
        <v>102</v>
      </c>
      <c r="AE7" s="24" t="s">
        <v>102</v>
      </c>
      <c r="AF7" s="24" t="s">
        <v>102</v>
      </c>
      <c r="AG7" s="24" t="s">
        <v>102</v>
      </c>
      <c r="AH7" s="24">
        <v>108.97</v>
      </c>
      <c r="AI7" s="24">
        <v>108.79</v>
      </c>
      <c r="AJ7" s="24" t="s">
        <v>102</v>
      </c>
      <c r="AK7" s="24" t="s">
        <v>102</v>
      </c>
      <c r="AL7" s="24" t="s">
        <v>102</v>
      </c>
      <c r="AM7" s="24" t="s">
        <v>102</v>
      </c>
      <c r="AN7" s="24">
        <v>0</v>
      </c>
      <c r="AO7" s="24" t="s">
        <v>102</v>
      </c>
      <c r="AP7" s="24" t="s">
        <v>102</v>
      </c>
      <c r="AQ7" s="24" t="s">
        <v>102</v>
      </c>
      <c r="AR7" s="24" t="s">
        <v>102</v>
      </c>
      <c r="AS7" s="24">
        <v>547.89</v>
      </c>
      <c r="AT7" s="24">
        <v>541.72</v>
      </c>
      <c r="AU7" s="24" t="s">
        <v>102</v>
      </c>
      <c r="AV7" s="24" t="s">
        <v>102</v>
      </c>
      <c r="AW7" s="24" t="s">
        <v>102</v>
      </c>
      <c r="AX7" s="24" t="s">
        <v>102</v>
      </c>
      <c r="AY7" s="24">
        <v>-10.32</v>
      </c>
      <c r="AZ7" s="24" t="s">
        <v>102</v>
      </c>
      <c r="BA7" s="24" t="s">
        <v>102</v>
      </c>
      <c r="BB7" s="24" t="s">
        <v>102</v>
      </c>
      <c r="BC7" s="24" t="s">
        <v>102</v>
      </c>
      <c r="BD7" s="24">
        <v>76</v>
      </c>
      <c r="BE7" s="24">
        <v>77.16</v>
      </c>
      <c r="BF7" s="24" t="s">
        <v>102</v>
      </c>
      <c r="BG7" s="24" t="s">
        <v>102</v>
      </c>
      <c r="BH7" s="24" t="s">
        <v>102</v>
      </c>
      <c r="BI7" s="24" t="s">
        <v>102</v>
      </c>
      <c r="BJ7" s="24">
        <v>4711.6899999999996</v>
      </c>
      <c r="BK7" s="24" t="s">
        <v>102</v>
      </c>
      <c r="BL7" s="24" t="s">
        <v>102</v>
      </c>
      <c r="BM7" s="24" t="s">
        <v>102</v>
      </c>
      <c r="BN7" s="24" t="s">
        <v>102</v>
      </c>
      <c r="BO7" s="24">
        <v>1260.97</v>
      </c>
      <c r="BP7" s="24">
        <v>1269.43</v>
      </c>
      <c r="BQ7" s="24" t="s">
        <v>102</v>
      </c>
      <c r="BR7" s="24" t="s">
        <v>102</v>
      </c>
      <c r="BS7" s="24" t="s">
        <v>102</v>
      </c>
      <c r="BT7" s="24" t="s">
        <v>102</v>
      </c>
      <c r="BU7" s="24">
        <v>18.79</v>
      </c>
      <c r="BV7" s="24" t="s">
        <v>102</v>
      </c>
      <c r="BW7" s="24" t="s">
        <v>102</v>
      </c>
      <c r="BX7" s="24" t="s">
        <v>102</v>
      </c>
      <c r="BY7" s="24" t="s">
        <v>102</v>
      </c>
      <c r="BZ7" s="24">
        <v>32.020000000000003</v>
      </c>
      <c r="CA7" s="24">
        <v>32.200000000000003</v>
      </c>
      <c r="CB7" s="24" t="s">
        <v>102</v>
      </c>
      <c r="CC7" s="24" t="s">
        <v>102</v>
      </c>
      <c r="CD7" s="24" t="s">
        <v>102</v>
      </c>
      <c r="CE7" s="24" t="s">
        <v>102</v>
      </c>
      <c r="CF7" s="24">
        <v>806.22</v>
      </c>
      <c r="CG7" s="24" t="s">
        <v>102</v>
      </c>
      <c r="CH7" s="24" t="s">
        <v>102</v>
      </c>
      <c r="CI7" s="24" t="s">
        <v>102</v>
      </c>
      <c r="CJ7" s="24" t="s">
        <v>102</v>
      </c>
      <c r="CK7" s="24">
        <v>592.49</v>
      </c>
      <c r="CL7" s="24">
        <v>588.46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>
        <v>42.11</v>
      </c>
      <c r="CR7" s="24" t="s">
        <v>102</v>
      </c>
      <c r="CS7" s="24" t="s">
        <v>102</v>
      </c>
      <c r="CT7" s="24" t="s">
        <v>102</v>
      </c>
      <c r="CU7" s="24" t="s">
        <v>102</v>
      </c>
      <c r="CV7" s="24">
        <v>34.04</v>
      </c>
      <c r="CW7" s="24">
        <v>34.07</v>
      </c>
      <c r="CX7" s="24" t="s">
        <v>102</v>
      </c>
      <c r="CY7" s="24" t="s">
        <v>102</v>
      </c>
      <c r="CZ7" s="24" t="s">
        <v>102</v>
      </c>
      <c r="DA7" s="24" t="s">
        <v>102</v>
      </c>
      <c r="DB7" s="24">
        <v>100</v>
      </c>
      <c r="DC7" s="24" t="s">
        <v>102</v>
      </c>
      <c r="DD7" s="24" t="s">
        <v>102</v>
      </c>
      <c r="DE7" s="24" t="s">
        <v>102</v>
      </c>
      <c r="DF7" s="24" t="s">
        <v>102</v>
      </c>
      <c r="DG7" s="24">
        <v>90.07</v>
      </c>
      <c r="DH7" s="24">
        <v>89.95</v>
      </c>
      <c r="DI7" s="24" t="s">
        <v>102</v>
      </c>
      <c r="DJ7" s="24" t="s">
        <v>102</v>
      </c>
      <c r="DK7" s="24" t="s">
        <v>102</v>
      </c>
      <c r="DL7" s="24" t="s">
        <v>102</v>
      </c>
      <c r="DM7" s="24">
        <v>3.32</v>
      </c>
      <c r="DN7" s="24" t="s">
        <v>102</v>
      </c>
      <c r="DO7" s="24" t="s">
        <v>102</v>
      </c>
      <c r="DP7" s="24" t="s">
        <v>102</v>
      </c>
      <c r="DQ7" s="24" t="s">
        <v>102</v>
      </c>
      <c r="DR7" s="24">
        <v>36.51</v>
      </c>
      <c r="DS7" s="24">
        <v>36.31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>
        <v>0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>
        <v>0</v>
      </c>
      <c r="ED7" s="24">
        <v>0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>
        <v>0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>
        <v>0</v>
      </c>
      <c r="EO7" s="24">
        <v>0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111</v>
      </c>
      <c r="D13" t="s">
        <v>110</v>
      </c>
      <c r="E13" t="s">
        <v>111</v>
      </c>
      <c r="F13" t="s">
        <v>111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山梨県</cp:lastModifiedBy>
  <dcterms:created xsi:type="dcterms:W3CDTF">2025-12-23T06:28:00Z</dcterms:created>
  <dcterms:modified xsi:type="dcterms:W3CDTF">2026-02-24T06:06:41Z</dcterms:modified>
  <cp:category/>
</cp:coreProperties>
</file>