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kobayashi-yuuji\Desktop\"/>
    </mc:Choice>
  </mc:AlternateContent>
  <xr:revisionPtr revIDLastSave="0" documentId="13_ncr:1_{13C7D3AA-43A0-4DE8-8936-05E4B44A6081}" xr6:coauthVersionLast="47" xr6:coauthVersionMax="47" xr10:uidLastSave="{00000000-0000-0000-0000-000000000000}"/>
  <workbookProtection workbookAlgorithmName="SHA-512" workbookHashValue="BexJmCWsRuKTbXYIXTEwUnO+9vhSg1SG9bCwZHlps3GgEKMxbYW4A1IsrG4zTtGj3XKca89jX5oS1hdMV+dS7Q==" workbookSaltValue="vHSp0GHNMdKoqDkOP53lf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BB10" i="4"/>
  <c r="AL10" i="4"/>
  <c r="W10" i="4"/>
  <c r="I10" i="4"/>
  <c r="BB8" i="4"/>
  <c r="AT8" i="4"/>
  <c r="AL8" i="4"/>
  <c r="AD8" i="4"/>
  <c r="W8" i="4"/>
  <c r="P8" i="4"/>
  <c r="I8" i="4"/>
  <c r="B8" i="4"/>
  <c r="B6" i="4"/>
</calcChain>
</file>

<file path=xl/sharedStrings.xml><?xml version="1.0" encoding="utf-8"?>
<sst xmlns="http://schemas.openxmlformats.org/spreadsheetml/2006/main" count="316" uniqueCount="115">
  <si>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</si>
  <si>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</si>
  <si>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</si>
  <si>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</si>
  <si>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</si>
  <si>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</si>
  <si>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</si>
  <si>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</si>
  <si>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</si>
  <si>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</si>
  <si>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</si>
  <si>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</si>
  <si>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</si>
  <si>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</si>
  <si>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</si>
  <si>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</si>
  <si>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</si>
  <si>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</si>
  <si>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</si>
  <si>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</si>
  <si>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</si>
  <si>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</si>
  <si>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</si>
  <si>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</si>
  <si>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</si>
  <si>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</si>
  <si>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</si>
  <si>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</si>
  <si>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</si>
  <si>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</si>
  <si>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</si>
  <si>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</si>
  <si>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</si>
  <si>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</si>
  <si>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</si>
  <si>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</si>
  <si>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</si>
  <si>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</si>
  <si>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</si>
  <si>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</si>
  <si>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</si>
  <si>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</si>
  <si>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</si>
  <si>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</si>
  <si>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</si>
  <si>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</si>
  <si>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</si>
  <si>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</si>
  <si>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</si>
  <si>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</si>
  <si>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</si>
  <si>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</si>
  <si>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</si>
  <si>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</si>
  <si>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</si>
  <si>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</si>
  <si>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</si>
  <si>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</si>
  <si>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</si>
  <si>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</si>
  <si>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</si>
  <si>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</si>
  <si>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</si>
  <si>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</si>
  <si>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</si>
  <si>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</si>
  <si>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</si>
  <si>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</si>
  <si>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</si>
  <si>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</si>
  <si>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</si>
  <si>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</si>
  <si>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</si>
  <si>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</si>
  <si>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</si>
  <si>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</si>
  <si>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</si>
  <si>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</si>
  <si>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</si>
  <si>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</si>
  <si>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</si>
  <si>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</si>
  <si>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</si>
  <si>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</si>
  <si>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</si>
  <si>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</si>
  <si>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</si>
  <si>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</si>
  <si>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</si>
  <si>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</si>
  <si>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</si>
  <si>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</si>
  <si>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</si>
  <si>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身延町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</si>
  <si>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</si>
  <si>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</si>
  <si>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</si>
  <si>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</si>
  <si>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</si>
  <si>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</si>
  <si>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</si>
  <si>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</si>
  <si>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</si>
  <si>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</si>
  <si>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</si>
  <si>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</si>
  <si>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</si>
  <si>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</si>
  <si>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</si>
  <si>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</si>
  <si>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</si>
  <si>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</si>
  <si>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有収率も類似団体平均値を下回っており、老朽化対策等、投資のあり方についても検討を行い、水道料金の見直しを含めた健全かつ効率的な事業経営を目指したい。</t>
    <rPh sb="0" eb="2">
      <t>ユウシュウ</t>
    </rPh>
    <rPh sb="2" eb="3">
      <t>リツ</t>
    </rPh>
    <rPh sb="4" eb="6">
      <t>ルイジ</t>
    </rPh>
    <rPh sb="6" eb="8">
      <t>ダンタイ</t>
    </rPh>
    <rPh sb="8" eb="11">
      <t>ヘイキンチ</t>
    </rPh>
    <rPh sb="12" eb="14">
      <t>シタマワ</t>
    </rPh>
    <rPh sb="19" eb="22">
      <t>ロウキュウカ</t>
    </rPh>
    <rPh sb="22" eb="24">
      <t>タイサク</t>
    </rPh>
    <rPh sb="24" eb="25">
      <t>トウ</t>
    </rPh>
    <rPh sb="26" eb="28">
      <t>トウシ</t>
    </rPh>
    <rPh sb="31" eb="32">
      <t>カタ</t>
    </rPh>
    <rPh sb="37" eb="39">
      <t>ケントウ</t>
    </rPh>
    <rPh sb="40" eb="41">
      <t>オコナ</t>
    </rPh>
    <rPh sb="43" eb="45">
      <t>スイドウ</t>
    </rPh>
    <rPh sb="45" eb="47">
      <t>リョウキン</t>
    </rPh>
    <rPh sb="48" eb="50">
      <t>ミナオ</t>
    </rPh>
    <rPh sb="52" eb="53">
      <t>フク</t>
    </rPh>
    <rPh sb="55" eb="57">
      <t>ケンゼン</t>
    </rPh>
    <rPh sb="59" eb="62">
      <t>コウリツテキ</t>
    </rPh>
    <rPh sb="63" eb="65">
      <t>ジギョウ</t>
    </rPh>
    <rPh sb="65" eb="67">
      <t>ケイエイ</t>
    </rPh>
    <rPh sb="68" eb="70">
      <t>メザ</t>
    </rPh>
    <phoneticPr fontId="4"/>
  </si>
  <si>
    <t xml:space="preserve">有形固定資産減価償却率、管路経年比率については、公営企業会計の適用年度により、全国平均・類似団体平均値を下回ったが、管路更新率においては、経年による老朽施設が多く点在しており、財政確保が難しく施設や管路等の更新には至っていないため、今後、全国平均・類似団体平均と比べると低調に推移していくことが予想される。
</t>
    <rPh sb="0" eb="2">
      <t>ユウケイ</t>
    </rPh>
    <rPh sb="2" eb="4">
      <t>コテイ</t>
    </rPh>
    <rPh sb="4" eb="6">
      <t>シサン</t>
    </rPh>
    <rPh sb="6" eb="8">
      <t>ゲンカ</t>
    </rPh>
    <rPh sb="8" eb="10">
      <t>ショウキャク</t>
    </rPh>
    <rPh sb="10" eb="11">
      <t>リツ</t>
    </rPh>
    <rPh sb="12" eb="14">
      <t>カンロ</t>
    </rPh>
    <rPh sb="14" eb="16">
      <t>ケイネン</t>
    </rPh>
    <rPh sb="16" eb="18">
      <t>ヒリツ</t>
    </rPh>
    <rPh sb="31" eb="33">
      <t>テキヨウ</t>
    </rPh>
    <rPh sb="33" eb="35">
      <t>ネンド</t>
    </rPh>
    <rPh sb="39" eb="43">
      <t>ゼンコクヘイキン</t>
    </rPh>
    <rPh sb="44" eb="51">
      <t>ルイジダンタイヘイキンチ</t>
    </rPh>
    <rPh sb="52" eb="54">
      <t>シタマワ</t>
    </rPh>
    <rPh sb="58" eb="60">
      <t>カンロ</t>
    </rPh>
    <rPh sb="60" eb="62">
      <t>コウシン</t>
    </rPh>
    <rPh sb="62" eb="63">
      <t>リツ</t>
    </rPh>
    <rPh sb="69" eb="71">
      <t>ケイネン</t>
    </rPh>
    <rPh sb="74" eb="76">
      <t>ロウキュウ</t>
    </rPh>
    <rPh sb="76" eb="78">
      <t>シセツ</t>
    </rPh>
    <rPh sb="79" eb="80">
      <t>オオ</t>
    </rPh>
    <rPh sb="81" eb="83">
      <t>テンザイ</t>
    </rPh>
    <rPh sb="88" eb="90">
      <t>ザイセイ</t>
    </rPh>
    <rPh sb="90" eb="92">
      <t>カクホ</t>
    </rPh>
    <rPh sb="93" eb="94">
      <t>ムズカ</t>
    </rPh>
    <rPh sb="96" eb="98">
      <t>シセツ</t>
    </rPh>
    <rPh sb="99" eb="101">
      <t>カンロ</t>
    </rPh>
    <rPh sb="101" eb="102">
      <t>トウ</t>
    </rPh>
    <rPh sb="103" eb="105">
      <t>コウシン</t>
    </rPh>
    <rPh sb="107" eb="108">
      <t>イタ</t>
    </rPh>
    <rPh sb="116" eb="118">
      <t>コンゴ</t>
    </rPh>
    <rPh sb="119" eb="121">
      <t>ゼンコク</t>
    </rPh>
    <rPh sb="121" eb="123">
      <t>ヘイキン</t>
    </rPh>
    <rPh sb="124" eb="126">
      <t>ルイジ</t>
    </rPh>
    <rPh sb="126" eb="128">
      <t>ダンタイ</t>
    </rPh>
    <rPh sb="131" eb="132">
      <t>クラ</t>
    </rPh>
    <rPh sb="135" eb="137">
      <t>テイチョウ</t>
    </rPh>
    <rPh sb="138" eb="140">
      <t>スイイ</t>
    </rPh>
    <rPh sb="147" eb="149">
      <t>ヨソウ</t>
    </rPh>
    <phoneticPr fontId="4"/>
  </si>
  <si>
    <r>
      <rPr>
        <sz val="11"/>
        <color theme="1"/>
        <rFont val="ＭＳ ゴシック"/>
        <family val="3"/>
        <charset val="128"/>
      </rPr>
      <t>経営の健全性を示す、経常収支比率が105％と100％をを上回っているが、料金回収率が39％と100％を下回っており、一般会計等、他会計からの繰入で賄われていることがわかる。健全な事業運営が確保されているとは言い難い状況となっている。また、給水人口の減少に連動した水道料金収入の減収や、経年劣化する老朽管や施設の更新により、さらに経営状況の厳しさが増していくと考えられ、今後は料金回収率の向上に向け、料金改定を定期的に検討し、経営改善を図っていきたい。</t>
    </r>
    <r>
      <rPr>
        <sz val="11"/>
        <rFont val="ＭＳ ゴシック"/>
        <family val="3"/>
        <charset val="128"/>
      </rPr>
      <t>併せて、施設の更新需要の増大等に伴う企業債発行額の増加による企業債残高対給水収益比率も類似団体平均値と比較すると高いことから、投資計画等を見直し、財源の確保を目指したい。</t>
    </r>
    <rPh sb="0" eb="2">
      <t>ケイエイ</t>
    </rPh>
    <rPh sb="3" eb="6">
      <t>ケンゼンセイ</t>
    </rPh>
    <rPh sb="7" eb="8">
      <t>シメ</t>
    </rPh>
    <rPh sb="10" eb="12">
      <t>ケイジョウ</t>
    </rPh>
    <rPh sb="12" eb="14">
      <t>シュウシ</t>
    </rPh>
    <rPh sb="14" eb="16">
      <t>ヒリツ</t>
    </rPh>
    <rPh sb="28" eb="30">
      <t>ウワマワ</t>
    </rPh>
    <rPh sb="51" eb="53">
      <t>シタマワ</t>
    </rPh>
    <rPh sb="58" eb="62">
      <t>イッパンカイケイ</t>
    </rPh>
    <rPh sb="62" eb="63">
      <t>ナド</t>
    </rPh>
    <rPh sb="64" eb="65">
      <t>タ</t>
    </rPh>
    <rPh sb="65" eb="67">
      <t>カイケイ</t>
    </rPh>
    <rPh sb="70" eb="72">
      <t>クリイレ</t>
    </rPh>
    <rPh sb="73" eb="74">
      <t>マカナ</t>
    </rPh>
    <rPh sb="93" eb="95">
      <t>ケンゼン</t>
    </rPh>
    <rPh sb="96" eb="98">
      <t>ジギョウ</t>
    </rPh>
    <rPh sb="98" eb="100">
      <t>ウンエイ</t>
    </rPh>
    <rPh sb="101" eb="103">
      <t>カクホ</t>
    </rPh>
    <rPh sb="110" eb="111">
      <t>イ</t>
    </rPh>
    <rPh sb="112" eb="113">
      <t>ガタ</t>
    </rPh>
    <rPh sb="114" eb="116">
      <t>ジョウキョウ</t>
    </rPh>
    <rPh sb="126" eb="128">
      <t>キュウスイ</t>
    </rPh>
    <rPh sb="128" eb="130">
      <t>ジンコウ</t>
    </rPh>
    <rPh sb="131" eb="133">
      <t>ゲンショウ</t>
    </rPh>
    <rPh sb="134" eb="136">
      <t>レンドウ</t>
    </rPh>
    <rPh sb="145" eb="147">
      <t>ゲンシュウ</t>
    </rPh>
    <rPh sb="149" eb="151">
      <t>ケイネン</t>
    </rPh>
    <rPh sb="151" eb="153">
      <t>レッカ</t>
    </rPh>
    <rPh sb="155" eb="157">
      <t>ロウキュウ</t>
    </rPh>
    <rPh sb="157" eb="158">
      <t>カン</t>
    </rPh>
    <rPh sb="166" eb="168">
      <t>コウシン</t>
    </rPh>
    <rPh sb="171" eb="173">
      <t>ケイエイ</t>
    </rPh>
    <rPh sb="173" eb="175">
      <t>ジョウキョウ</t>
    </rPh>
    <rPh sb="176" eb="177">
      <t>キビ</t>
    </rPh>
    <rPh sb="180" eb="181">
      <t>マ</t>
    </rPh>
    <rPh sb="188" eb="189">
      <t>カンガ</t>
    </rPh>
    <rPh sb="190" eb="192">
      <t>コンゴ</t>
    </rPh>
    <rPh sb="193" eb="195">
      <t>コウジョウ</t>
    </rPh>
    <rPh sb="200" eb="202">
      <t>カイゼン</t>
    </rPh>
    <rPh sb="203" eb="204">
      <t>ム</t>
    </rPh>
    <rPh sb="206" eb="208">
      <t>リョウキン</t>
    </rPh>
    <rPh sb="208" eb="210">
      <t>カイテイ</t>
    </rPh>
    <rPh sb="211" eb="214">
      <t>テイキテキ</t>
    </rPh>
    <rPh sb="215" eb="217">
      <t>ケントウ</t>
    </rPh>
    <rPh sb="219" eb="221">
      <t>ケイエイ</t>
    </rPh>
    <rPh sb="221" eb="223">
      <t>カイゼン</t>
    </rPh>
    <rPh sb="224" eb="225">
      <t>ハカ</t>
    </rPh>
    <rPh sb="225" eb="226">
      <t>アワ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</si>
</sst>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058-446B-9A61-A5263C27AAD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0.54</c:v>
                </c:pt>
              </c:numCache>
            </c:numRef>
          </c:val>
          <c:smooth val="0"/>
          <c:extLst>
            <c:ext xmlns:c16="http://schemas.microsoft.com/office/drawing/2014/chart" uri="{C3380CC4-5D6E-409C-BE32-E72D297353CC}">
              <c16:uniqueId val="{00000001-F058-446B-9A61-A5263C27AAD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58.98</c:v>
                </c:pt>
              </c:numCache>
            </c:numRef>
          </c:val>
          <c:extLst>
            <c:ext xmlns:c16="http://schemas.microsoft.com/office/drawing/2014/chart" uri="{C3380CC4-5D6E-409C-BE32-E72D297353CC}">
              <c16:uniqueId val="{00000000-7935-425F-846D-15E06B4E944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49.74</c:v>
                </c:pt>
              </c:numCache>
            </c:numRef>
          </c:val>
          <c:smooth val="0"/>
          <c:extLst>
            <c:ext xmlns:c16="http://schemas.microsoft.com/office/drawing/2014/chart" uri="{C3380CC4-5D6E-409C-BE32-E72D297353CC}">
              <c16:uniqueId val="{00000001-7935-425F-846D-15E06B4E944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59.04</c:v>
                </c:pt>
              </c:numCache>
            </c:numRef>
          </c:val>
          <c:extLst>
            <c:ext xmlns:c16="http://schemas.microsoft.com/office/drawing/2014/chart" uri="{C3380CC4-5D6E-409C-BE32-E72D297353CC}">
              <c16:uniqueId val="{00000000-AD43-4260-8B70-08446095FEB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75.37</c:v>
                </c:pt>
              </c:numCache>
            </c:numRef>
          </c:val>
          <c:smooth val="0"/>
          <c:extLst>
            <c:ext xmlns:c16="http://schemas.microsoft.com/office/drawing/2014/chart" uri="{C3380CC4-5D6E-409C-BE32-E72D297353CC}">
              <c16:uniqueId val="{00000001-AD43-4260-8B70-08446095FEB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105.45</c:v>
                </c:pt>
              </c:numCache>
            </c:numRef>
          </c:val>
          <c:extLst>
            <c:ext xmlns:c16="http://schemas.microsoft.com/office/drawing/2014/chart" uri="{C3380CC4-5D6E-409C-BE32-E72D297353CC}">
              <c16:uniqueId val="{00000000-47D7-4BCE-9AA7-64AD8ADE685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103.41</c:v>
                </c:pt>
              </c:numCache>
            </c:numRef>
          </c:val>
          <c:smooth val="0"/>
          <c:extLst>
            <c:ext xmlns:c16="http://schemas.microsoft.com/office/drawing/2014/chart" uri="{C3380CC4-5D6E-409C-BE32-E72D297353CC}">
              <c16:uniqueId val="{00000001-47D7-4BCE-9AA7-64AD8ADE685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4.8899999999999997</c:v>
                </c:pt>
              </c:numCache>
            </c:numRef>
          </c:val>
          <c:extLst>
            <c:ext xmlns:c16="http://schemas.microsoft.com/office/drawing/2014/chart" uri="{C3380CC4-5D6E-409C-BE32-E72D297353CC}">
              <c16:uniqueId val="{00000000-0E20-4A67-A9AB-4E7A10B596D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52.3</c:v>
                </c:pt>
              </c:numCache>
            </c:numRef>
          </c:val>
          <c:smooth val="0"/>
          <c:extLst>
            <c:ext xmlns:c16="http://schemas.microsoft.com/office/drawing/2014/chart" uri="{C3380CC4-5D6E-409C-BE32-E72D297353CC}">
              <c16:uniqueId val="{00000001-0E20-4A67-A9AB-4E7A10B596D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299-42B0-9E8D-8B5ED08B9BF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23.36</c:v>
                </c:pt>
              </c:numCache>
            </c:numRef>
          </c:val>
          <c:smooth val="0"/>
          <c:extLst>
            <c:ext xmlns:c16="http://schemas.microsoft.com/office/drawing/2014/chart" uri="{C3380CC4-5D6E-409C-BE32-E72D297353CC}">
              <c16:uniqueId val="{00000001-5299-42B0-9E8D-8B5ED08B9BF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314-44F4-B437-F11FB34E95A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28</c:v>
                </c:pt>
              </c:numCache>
            </c:numRef>
          </c:val>
          <c:smooth val="0"/>
          <c:extLst>
            <c:ext xmlns:c16="http://schemas.microsoft.com/office/drawing/2014/chart" uri="{C3380CC4-5D6E-409C-BE32-E72D297353CC}">
              <c16:uniqueId val="{00000001-A314-44F4-B437-F11FB34E95A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36.78</c:v>
                </c:pt>
              </c:numCache>
            </c:numRef>
          </c:val>
          <c:extLst>
            <c:ext xmlns:c16="http://schemas.microsoft.com/office/drawing/2014/chart" uri="{C3380CC4-5D6E-409C-BE32-E72D297353CC}">
              <c16:uniqueId val="{00000000-0E52-4A78-8DBD-AB1B046FD2B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293.51</c:v>
                </c:pt>
              </c:numCache>
            </c:numRef>
          </c:val>
          <c:smooth val="0"/>
          <c:extLst>
            <c:ext xmlns:c16="http://schemas.microsoft.com/office/drawing/2014/chart" uri="{C3380CC4-5D6E-409C-BE32-E72D297353CC}">
              <c16:uniqueId val="{00000001-0E52-4A78-8DBD-AB1B046FD2B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1510.4</c:v>
                </c:pt>
              </c:numCache>
            </c:numRef>
          </c:val>
          <c:extLst>
            <c:ext xmlns:c16="http://schemas.microsoft.com/office/drawing/2014/chart" uri="{C3380CC4-5D6E-409C-BE32-E72D297353CC}">
              <c16:uniqueId val="{00000000-59D7-4FF0-8B15-2EBD38C9F8B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498.34</c:v>
                </c:pt>
              </c:numCache>
            </c:numRef>
          </c:val>
          <c:smooth val="0"/>
          <c:extLst>
            <c:ext xmlns:c16="http://schemas.microsoft.com/office/drawing/2014/chart" uri="{C3380CC4-5D6E-409C-BE32-E72D297353CC}">
              <c16:uniqueId val="{00000001-59D7-4FF0-8B15-2EBD38C9F8B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39.29</c:v>
                </c:pt>
              </c:numCache>
            </c:numRef>
          </c:val>
          <c:extLst>
            <c:ext xmlns:c16="http://schemas.microsoft.com/office/drawing/2014/chart" uri="{C3380CC4-5D6E-409C-BE32-E72D297353CC}">
              <c16:uniqueId val="{00000000-9A20-4242-921D-51696276E5E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81.45</c:v>
                </c:pt>
              </c:numCache>
            </c:numRef>
          </c:val>
          <c:smooth val="0"/>
          <c:extLst>
            <c:ext xmlns:c16="http://schemas.microsoft.com/office/drawing/2014/chart" uri="{C3380CC4-5D6E-409C-BE32-E72D297353CC}">
              <c16:uniqueId val="{00000001-9A20-4242-921D-51696276E5E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315.70999999999998</c:v>
                </c:pt>
              </c:numCache>
            </c:numRef>
          </c:val>
          <c:extLst>
            <c:ext xmlns:c16="http://schemas.microsoft.com/office/drawing/2014/chart" uri="{C3380CC4-5D6E-409C-BE32-E72D297353CC}">
              <c16:uniqueId val="{00000000-7E50-46D1-A5E6-A45A8453C64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240.31</c:v>
                </c:pt>
              </c:numCache>
            </c:numRef>
          </c:val>
          <c:smooth val="0"/>
          <c:extLst>
            <c:ext xmlns:c16="http://schemas.microsoft.com/office/drawing/2014/chart" uri="{C3380CC4-5D6E-409C-BE32-E72D297353CC}">
              <c16:uniqueId val="{00000001-7E50-46D1-A5E6-A45A8453C64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12" zoomScale="106" zoomScaleNormal="106"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山梨県　身延町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9677</v>
      </c>
      <c r="AM8" s="44"/>
      <c r="AN8" s="44"/>
      <c r="AO8" s="44"/>
      <c r="AP8" s="44"/>
      <c r="AQ8" s="44"/>
      <c r="AR8" s="44"/>
      <c r="AS8" s="44"/>
      <c r="AT8" s="45">
        <f>データ!$S$6</f>
        <v>301.98</v>
      </c>
      <c r="AU8" s="46"/>
      <c r="AV8" s="46"/>
      <c r="AW8" s="46"/>
      <c r="AX8" s="46"/>
      <c r="AY8" s="46"/>
      <c r="AZ8" s="46"/>
      <c r="BA8" s="46"/>
      <c r="BB8" s="47">
        <f>データ!$T$6</f>
        <v>32.049999999999997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66.75</v>
      </c>
      <c r="J10" s="46"/>
      <c r="K10" s="46"/>
      <c r="L10" s="46"/>
      <c r="M10" s="46"/>
      <c r="N10" s="46"/>
      <c r="O10" s="80"/>
      <c r="P10" s="47">
        <f>データ!$P$6</f>
        <v>98.7</v>
      </c>
      <c r="Q10" s="47"/>
      <c r="R10" s="47"/>
      <c r="S10" s="47"/>
      <c r="T10" s="47"/>
      <c r="U10" s="47"/>
      <c r="V10" s="47"/>
      <c r="W10" s="44">
        <f>データ!$Q$6</f>
        <v>2370</v>
      </c>
      <c r="X10" s="44"/>
      <c r="Y10" s="44"/>
      <c r="Z10" s="44"/>
      <c r="AA10" s="44"/>
      <c r="AB10" s="44"/>
      <c r="AC10" s="44"/>
      <c r="AD10" s="2"/>
      <c r="AE10" s="2"/>
      <c r="AF10" s="2"/>
      <c r="AG10" s="2"/>
      <c r="AH10" s="2"/>
      <c r="AI10" s="2"/>
      <c r="AJ10" s="2"/>
      <c r="AK10" s="2"/>
      <c r="AL10" s="44">
        <f>データ!$U$6</f>
        <v>9423</v>
      </c>
      <c r="AM10" s="44"/>
      <c r="AN10" s="44"/>
      <c r="AO10" s="44"/>
      <c r="AP10" s="44"/>
      <c r="AQ10" s="44"/>
      <c r="AR10" s="44"/>
      <c r="AS10" s="44"/>
      <c r="AT10" s="45">
        <f>データ!$V$6</f>
        <v>118.86</v>
      </c>
      <c r="AU10" s="46"/>
      <c r="AV10" s="46"/>
      <c r="AW10" s="46"/>
      <c r="AX10" s="46"/>
      <c r="AY10" s="46"/>
      <c r="AZ10" s="46"/>
      <c r="BA10" s="46"/>
      <c r="BB10" s="47">
        <f>データ!$W$6</f>
        <v>79.28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114</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DUkt9z0KZ115dBM0Pm5OC5YOqKnCf+XUkgR7x87bXmRAI9hahmQL6yuAwRlMfQu9Hm5WilDUNuZbjEnLBZAGQ==" saltValue="ZgMKsnu57yXVljw+VkS3K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193658</v>
      </c>
      <c r="D6" s="20">
        <f t="shared" si="3"/>
        <v>46</v>
      </c>
      <c r="E6" s="20">
        <f t="shared" si="3"/>
        <v>1</v>
      </c>
      <c r="F6" s="20">
        <f t="shared" si="3"/>
        <v>0</v>
      </c>
      <c r="G6" s="20">
        <f t="shared" si="3"/>
        <v>1</v>
      </c>
      <c r="H6" s="20" t="str">
        <f t="shared" si="3"/>
        <v>山梨県　身延町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66.75</v>
      </c>
      <c r="P6" s="21">
        <f t="shared" si="3"/>
        <v>98.7</v>
      </c>
      <c r="Q6" s="21">
        <f t="shared" si="3"/>
        <v>2370</v>
      </c>
      <c r="R6" s="21">
        <f t="shared" si="3"/>
        <v>9677</v>
      </c>
      <c r="S6" s="21">
        <f t="shared" si="3"/>
        <v>301.98</v>
      </c>
      <c r="T6" s="21">
        <f t="shared" si="3"/>
        <v>32.049999999999997</v>
      </c>
      <c r="U6" s="21">
        <f t="shared" si="3"/>
        <v>9423</v>
      </c>
      <c r="V6" s="21">
        <f t="shared" si="3"/>
        <v>118.86</v>
      </c>
      <c r="W6" s="21">
        <f t="shared" si="3"/>
        <v>79.28</v>
      </c>
      <c r="X6" s="22" t="str">
        <f>IF(X7="",NA(),X7)</f>
        <v>-</v>
      </c>
      <c r="Y6" s="22" t="str">
        <f t="shared" ref="Y6:AG6" si="4">IF(Y7="",NA(),Y7)</f>
        <v>-</v>
      </c>
      <c r="Z6" s="22" t="str">
        <f t="shared" si="4"/>
        <v>-</v>
      </c>
      <c r="AA6" s="22" t="str">
        <f t="shared" si="4"/>
        <v>-</v>
      </c>
      <c r="AB6" s="22">
        <f t="shared" si="4"/>
        <v>105.45</v>
      </c>
      <c r="AC6" s="22" t="str">
        <f t="shared" si="4"/>
        <v>-</v>
      </c>
      <c r="AD6" s="22" t="str">
        <f t="shared" si="4"/>
        <v>-</v>
      </c>
      <c r="AE6" s="22" t="str">
        <f t="shared" si="4"/>
        <v>-</v>
      </c>
      <c r="AF6" s="22" t="str">
        <f t="shared" si="4"/>
        <v>-</v>
      </c>
      <c r="AG6" s="22">
        <f t="shared" si="4"/>
        <v>103.41</v>
      </c>
      <c r="AH6" s="21" t="str">
        <f>IF(AH7="","",IF(AH7="-","【-】","【"&amp;SUBSTITUTE(TEXT(AH7,"#,##0.00"),"-","△")&amp;"】"))</f>
        <v>【107.26】</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28</v>
      </c>
      <c r="AS6" s="21" t="str">
        <f>IF(AS7="","",IF(AS7="-","【-】","【"&amp;SUBSTITUTE(TEXT(AS7,"#,##0.00"),"-","△")&amp;"】"))</f>
        <v>【1.61】</v>
      </c>
      <c r="AT6" s="22" t="str">
        <f>IF(AT7="",NA(),AT7)</f>
        <v>-</v>
      </c>
      <c r="AU6" s="22" t="str">
        <f t="shared" ref="AU6:BC6" si="6">IF(AU7="",NA(),AU7)</f>
        <v>-</v>
      </c>
      <c r="AV6" s="22" t="str">
        <f t="shared" si="6"/>
        <v>-</v>
      </c>
      <c r="AW6" s="22" t="str">
        <f t="shared" si="6"/>
        <v>-</v>
      </c>
      <c r="AX6" s="22">
        <f t="shared" si="6"/>
        <v>36.78</v>
      </c>
      <c r="AY6" s="22" t="str">
        <f t="shared" si="6"/>
        <v>-</v>
      </c>
      <c r="AZ6" s="22" t="str">
        <f t="shared" si="6"/>
        <v>-</v>
      </c>
      <c r="BA6" s="22" t="str">
        <f t="shared" si="6"/>
        <v>-</v>
      </c>
      <c r="BB6" s="22" t="str">
        <f t="shared" si="6"/>
        <v>-</v>
      </c>
      <c r="BC6" s="22">
        <f t="shared" si="6"/>
        <v>293.51</v>
      </c>
      <c r="BD6" s="21" t="str">
        <f>IF(BD7="","",IF(BD7="-","【-】","【"&amp;SUBSTITUTE(TEXT(BD7,"#,##0.00"),"-","△")&amp;"】"))</f>
        <v>【239.69】</v>
      </c>
      <c r="BE6" s="22" t="str">
        <f>IF(BE7="",NA(),BE7)</f>
        <v>-</v>
      </c>
      <c r="BF6" s="22" t="str">
        <f t="shared" ref="BF6:BN6" si="7">IF(BF7="",NA(),BF7)</f>
        <v>-</v>
      </c>
      <c r="BG6" s="22" t="str">
        <f t="shared" si="7"/>
        <v>-</v>
      </c>
      <c r="BH6" s="22" t="str">
        <f t="shared" si="7"/>
        <v>-</v>
      </c>
      <c r="BI6" s="22">
        <f t="shared" si="7"/>
        <v>1510.4</v>
      </c>
      <c r="BJ6" s="22" t="str">
        <f t="shared" si="7"/>
        <v>-</v>
      </c>
      <c r="BK6" s="22" t="str">
        <f t="shared" si="7"/>
        <v>-</v>
      </c>
      <c r="BL6" s="22" t="str">
        <f t="shared" si="7"/>
        <v>-</v>
      </c>
      <c r="BM6" s="22" t="str">
        <f t="shared" si="7"/>
        <v>-</v>
      </c>
      <c r="BN6" s="22">
        <f t="shared" si="7"/>
        <v>498.34</v>
      </c>
      <c r="BO6" s="21" t="str">
        <f>IF(BO7="","",IF(BO7="-","【-】","【"&amp;SUBSTITUTE(TEXT(BO7,"#,##0.00"),"-","△")&amp;"】"))</f>
        <v>【264.86】</v>
      </c>
      <c r="BP6" s="22" t="str">
        <f>IF(BP7="",NA(),BP7)</f>
        <v>-</v>
      </c>
      <c r="BQ6" s="22" t="str">
        <f t="shared" ref="BQ6:BY6" si="8">IF(BQ7="",NA(),BQ7)</f>
        <v>-</v>
      </c>
      <c r="BR6" s="22" t="str">
        <f t="shared" si="8"/>
        <v>-</v>
      </c>
      <c r="BS6" s="22" t="str">
        <f t="shared" si="8"/>
        <v>-</v>
      </c>
      <c r="BT6" s="22">
        <f t="shared" si="8"/>
        <v>39.29</v>
      </c>
      <c r="BU6" s="22" t="str">
        <f t="shared" si="8"/>
        <v>-</v>
      </c>
      <c r="BV6" s="22" t="str">
        <f t="shared" si="8"/>
        <v>-</v>
      </c>
      <c r="BW6" s="22" t="str">
        <f t="shared" si="8"/>
        <v>-</v>
      </c>
      <c r="BX6" s="22" t="str">
        <f t="shared" si="8"/>
        <v>-</v>
      </c>
      <c r="BY6" s="22">
        <f t="shared" si="8"/>
        <v>81.45</v>
      </c>
      <c r="BZ6" s="21" t="str">
        <f>IF(BZ7="","",IF(BZ7="-","【-】","【"&amp;SUBSTITUTE(TEXT(BZ7,"#,##0.00"),"-","△")&amp;"】"))</f>
        <v>【97.59】</v>
      </c>
      <c r="CA6" s="22" t="str">
        <f>IF(CA7="",NA(),CA7)</f>
        <v>-</v>
      </c>
      <c r="CB6" s="22" t="str">
        <f t="shared" ref="CB6:CJ6" si="9">IF(CB7="",NA(),CB7)</f>
        <v>-</v>
      </c>
      <c r="CC6" s="22" t="str">
        <f t="shared" si="9"/>
        <v>-</v>
      </c>
      <c r="CD6" s="22" t="str">
        <f t="shared" si="9"/>
        <v>-</v>
      </c>
      <c r="CE6" s="22">
        <f t="shared" si="9"/>
        <v>315.70999999999998</v>
      </c>
      <c r="CF6" s="22" t="str">
        <f t="shared" si="9"/>
        <v>-</v>
      </c>
      <c r="CG6" s="22" t="str">
        <f t="shared" si="9"/>
        <v>-</v>
      </c>
      <c r="CH6" s="22" t="str">
        <f t="shared" si="9"/>
        <v>-</v>
      </c>
      <c r="CI6" s="22" t="str">
        <f t="shared" si="9"/>
        <v>-</v>
      </c>
      <c r="CJ6" s="22">
        <f t="shared" si="9"/>
        <v>240.31</v>
      </c>
      <c r="CK6" s="21" t="str">
        <f>IF(CK7="","",IF(CK7="-","【-】","【"&amp;SUBSTITUTE(TEXT(CK7,"#,##0.00"),"-","△")&amp;"】"))</f>
        <v>【181.66】</v>
      </c>
      <c r="CL6" s="22" t="str">
        <f>IF(CL7="",NA(),CL7)</f>
        <v>-</v>
      </c>
      <c r="CM6" s="22" t="str">
        <f t="shared" ref="CM6:CU6" si="10">IF(CM7="",NA(),CM7)</f>
        <v>-</v>
      </c>
      <c r="CN6" s="22" t="str">
        <f t="shared" si="10"/>
        <v>-</v>
      </c>
      <c r="CO6" s="22" t="str">
        <f t="shared" si="10"/>
        <v>-</v>
      </c>
      <c r="CP6" s="22">
        <f t="shared" si="10"/>
        <v>58.98</v>
      </c>
      <c r="CQ6" s="22" t="str">
        <f t="shared" si="10"/>
        <v>-</v>
      </c>
      <c r="CR6" s="22" t="str">
        <f t="shared" si="10"/>
        <v>-</v>
      </c>
      <c r="CS6" s="22" t="str">
        <f t="shared" si="10"/>
        <v>-</v>
      </c>
      <c r="CT6" s="22" t="str">
        <f t="shared" si="10"/>
        <v>-</v>
      </c>
      <c r="CU6" s="22">
        <f t="shared" si="10"/>
        <v>49.74</v>
      </c>
      <c r="CV6" s="21" t="str">
        <f>IF(CV7="","",IF(CV7="-","【-】","【"&amp;SUBSTITUTE(TEXT(CV7,"#,##0.00"),"-","△")&amp;"】"))</f>
        <v>【60.21】</v>
      </c>
      <c r="CW6" s="22" t="str">
        <f>IF(CW7="",NA(),CW7)</f>
        <v>-</v>
      </c>
      <c r="CX6" s="22" t="str">
        <f t="shared" ref="CX6:DF6" si="11">IF(CX7="",NA(),CX7)</f>
        <v>-</v>
      </c>
      <c r="CY6" s="22" t="str">
        <f t="shared" si="11"/>
        <v>-</v>
      </c>
      <c r="CZ6" s="22" t="str">
        <f t="shared" si="11"/>
        <v>-</v>
      </c>
      <c r="DA6" s="22">
        <f t="shared" si="11"/>
        <v>59.04</v>
      </c>
      <c r="DB6" s="22" t="str">
        <f t="shared" si="11"/>
        <v>-</v>
      </c>
      <c r="DC6" s="22" t="str">
        <f t="shared" si="11"/>
        <v>-</v>
      </c>
      <c r="DD6" s="22" t="str">
        <f t="shared" si="11"/>
        <v>-</v>
      </c>
      <c r="DE6" s="22" t="str">
        <f t="shared" si="11"/>
        <v>-</v>
      </c>
      <c r="DF6" s="22">
        <f t="shared" si="11"/>
        <v>75.37</v>
      </c>
      <c r="DG6" s="21" t="str">
        <f>IF(DG7="","",IF(DG7="-","【-】","【"&amp;SUBSTITUTE(TEXT(DG7,"#,##0.00"),"-","△")&amp;"】"))</f>
        <v>【89.21】</v>
      </c>
      <c r="DH6" s="22" t="str">
        <f>IF(DH7="",NA(),DH7)</f>
        <v>-</v>
      </c>
      <c r="DI6" s="22" t="str">
        <f t="shared" ref="DI6:DQ6" si="12">IF(DI7="",NA(),DI7)</f>
        <v>-</v>
      </c>
      <c r="DJ6" s="22" t="str">
        <f t="shared" si="12"/>
        <v>-</v>
      </c>
      <c r="DK6" s="22" t="str">
        <f t="shared" si="12"/>
        <v>-</v>
      </c>
      <c r="DL6" s="22">
        <f t="shared" si="12"/>
        <v>4.8899999999999997</v>
      </c>
      <c r="DM6" s="22" t="str">
        <f t="shared" si="12"/>
        <v>-</v>
      </c>
      <c r="DN6" s="22" t="str">
        <f t="shared" si="12"/>
        <v>-</v>
      </c>
      <c r="DO6" s="22" t="str">
        <f t="shared" si="12"/>
        <v>-</v>
      </c>
      <c r="DP6" s="22" t="str">
        <f t="shared" si="12"/>
        <v>-</v>
      </c>
      <c r="DQ6" s="22">
        <f t="shared" si="12"/>
        <v>52.3</v>
      </c>
      <c r="DR6" s="21" t="str">
        <f>IF(DR7="","",IF(DR7="-","【-】","【"&amp;SUBSTITUTE(TEXT(DR7,"#,##0.00"),"-","△")&amp;"】"))</f>
        <v>【52.41】</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23.36</v>
      </c>
      <c r="EC6" s="21" t="str">
        <f>IF(EC7="","",IF(EC7="-","【-】","【"&amp;SUBSTITUTE(TEXT(EC7,"#,##0.00"),"-","△")&amp;"】"))</f>
        <v>【26.78】</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0.54</v>
      </c>
      <c r="EN6" s="21" t="str">
        <f>IF(EN7="","",IF(EN7="-","【-】","【"&amp;SUBSTITUTE(TEXT(EN7,"#,##0.00"),"-","△")&amp;"】"))</f>
        <v>【0.59】</v>
      </c>
    </row>
    <row r="7" spans="1:144" s="23" customFormat="1" x14ac:dyDescent="0.15">
      <c r="A7" s="15"/>
      <c r="B7" s="24">
        <v>2024</v>
      </c>
      <c r="C7" s="24">
        <v>193658</v>
      </c>
      <c r="D7" s="24">
        <v>46</v>
      </c>
      <c r="E7" s="24">
        <v>1</v>
      </c>
      <c r="F7" s="24">
        <v>0</v>
      </c>
      <c r="G7" s="24">
        <v>1</v>
      </c>
      <c r="H7" s="24" t="s">
        <v>93</v>
      </c>
      <c r="I7" s="24" t="s">
        <v>94</v>
      </c>
      <c r="J7" s="24" t="s">
        <v>95</v>
      </c>
      <c r="K7" s="24" t="s">
        <v>96</v>
      </c>
      <c r="L7" s="24" t="s">
        <v>97</v>
      </c>
      <c r="M7" s="24" t="s">
        <v>98</v>
      </c>
      <c r="N7" s="25" t="s">
        <v>99</v>
      </c>
      <c r="O7" s="25">
        <v>66.75</v>
      </c>
      <c r="P7" s="25">
        <v>98.7</v>
      </c>
      <c r="Q7" s="25">
        <v>2370</v>
      </c>
      <c r="R7" s="25">
        <v>9677</v>
      </c>
      <c r="S7" s="25">
        <v>301.98</v>
      </c>
      <c r="T7" s="25">
        <v>32.049999999999997</v>
      </c>
      <c r="U7" s="25">
        <v>9423</v>
      </c>
      <c r="V7" s="25">
        <v>118.86</v>
      </c>
      <c r="W7" s="25">
        <v>79.28</v>
      </c>
      <c r="X7" s="25" t="s">
        <v>99</v>
      </c>
      <c r="Y7" s="25" t="s">
        <v>99</v>
      </c>
      <c r="Z7" s="25" t="s">
        <v>99</v>
      </c>
      <c r="AA7" s="25" t="s">
        <v>99</v>
      </c>
      <c r="AB7" s="25">
        <v>105.45</v>
      </c>
      <c r="AC7" s="25" t="s">
        <v>99</v>
      </c>
      <c r="AD7" s="25" t="s">
        <v>99</v>
      </c>
      <c r="AE7" s="25" t="s">
        <v>99</v>
      </c>
      <c r="AF7" s="25" t="s">
        <v>99</v>
      </c>
      <c r="AG7" s="25">
        <v>103.41</v>
      </c>
      <c r="AH7" s="25">
        <v>107.26</v>
      </c>
      <c r="AI7" s="25" t="s">
        <v>99</v>
      </c>
      <c r="AJ7" s="25" t="s">
        <v>99</v>
      </c>
      <c r="AK7" s="25" t="s">
        <v>99</v>
      </c>
      <c r="AL7" s="25" t="s">
        <v>99</v>
      </c>
      <c r="AM7" s="25">
        <v>0</v>
      </c>
      <c r="AN7" s="25" t="s">
        <v>99</v>
      </c>
      <c r="AO7" s="25" t="s">
        <v>99</v>
      </c>
      <c r="AP7" s="25" t="s">
        <v>99</v>
      </c>
      <c r="AQ7" s="25" t="s">
        <v>99</v>
      </c>
      <c r="AR7" s="25">
        <v>28</v>
      </c>
      <c r="AS7" s="25">
        <v>1.61</v>
      </c>
      <c r="AT7" s="25" t="s">
        <v>99</v>
      </c>
      <c r="AU7" s="25" t="s">
        <v>99</v>
      </c>
      <c r="AV7" s="25" t="s">
        <v>99</v>
      </c>
      <c r="AW7" s="25" t="s">
        <v>99</v>
      </c>
      <c r="AX7" s="25">
        <v>36.78</v>
      </c>
      <c r="AY7" s="25" t="s">
        <v>99</v>
      </c>
      <c r="AZ7" s="25" t="s">
        <v>99</v>
      </c>
      <c r="BA7" s="25" t="s">
        <v>99</v>
      </c>
      <c r="BB7" s="25" t="s">
        <v>99</v>
      </c>
      <c r="BC7" s="25">
        <v>293.51</v>
      </c>
      <c r="BD7" s="25">
        <v>239.69</v>
      </c>
      <c r="BE7" s="25" t="s">
        <v>99</v>
      </c>
      <c r="BF7" s="25" t="s">
        <v>99</v>
      </c>
      <c r="BG7" s="25" t="s">
        <v>99</v>
      </c>
      <c r="BH7" s="25" t="s">
        <v>99</v>
      </c>
      <c r="BI7" s="25">
        <v>1510.4</v>
      </c>
      <c r="BJ7" s="25" t="s">
        <v>99</v>
      </c>
      <c r="BK7" s="25" t="s">
        <v>99</v>
      </c>
      <c r="BL7" s="25" t="s">
        <v>99</v>
      </c>
      <c r="BM7" s="25" t="s">
        <v>99</v>
      </c>
      <c r="BN7" s="25">
        <v>498.34</v>
      </c>
      <c r="BO7" s="25">
        <v>264.86</v>
      </c>
      <c r="BP7" s="25" t="s">
        <v>99</v>
      </c>
      <c r="BQ7" s="25" t="s">
        <v>99</v>
      </c>
      <c r="BR7" s="25" t="s">
        <v>99</v>
      </c>
      <c r="BS7" s="25" t="s">
        <v>99</v>
      </c>
      <c r="BT7" s="25">
        <v>39.29</v>
      </c>
      <c r="BU7" s="25" t="s">
        <v>99</v>
      </c>
      <c r="BV7" s="25" t="s">
        <v>99</v>
      </c>
      <c r="BW7" s="25" t="s">
        <v>99</v>
      </c>
      <c r="BX7" s="25" t="s">
        <v>99</v>
      </c>
      <c r="BY7" s="25">
        <v>81.45</v>
      </c>
      <c r="BZ7" s="25">
        <v>97.59</v>
      </c>
      <c r="CA7" s="25" t="s">
        <v>99</v>
      </c>
      <c r="CB7" s="25" t="s">
        <v>99</v>
      </c>
      <c r="CC7" s="25" t="s">
        <v>99</v>
      </c>
      <c r="CD7" s="25" t="s">
        <v>99</v>
      </c>
      <c r="CE7" s="25">
        <v>315.70999999999998</v>
      </c>
      <c r="CF7" s="25" t="s">
        <v>99</v>
      </c>
      <c r="CG7" s="25" t="s">
        <v>99</v>
      </c>
      <c r="CH7" s="25" t="s">
        <v>99</v>
      </c>
      <c r="CI7" s="25" t="s">
        <v>99</v>
      </c>
      <c r="CJ7" s="25">
        <v>240.31</v>
      </c>
      <c r="CK7" s="25">
        <v>181.66</v>
      </c>
      <c r="CL7" s="25" t="s">
        <v>99</v>
      </c>
      <c r="CM7" s="25" t="s">
        <v>99</v>
      </c>
      <c r="CN7" s="25" t="s">
        <v>99</v>
      </c>
      <c r="CO7" s="25" t="s">
        <v>99</v>
      </c>
      <c r="CP7" s="25">
        <v>58.98</v>
      </c>
      <c r="CQ7" s="25" t="s">
        <v>99</v>
      </c>
      <c r="CR7" s="25" t="s">
        <v>99</v>
      </c>
      <c r="CS7" s="25" t="s">
        <v>99</v>
      </c>
      <c r="CT7" s="25" t="s">
        <v>99</v>
      </c>
      <c r="CU7" s="25">
        <v>49.74</v>
      </c>
      <c r="CV7" s="25">
        <v>60.21</v>
      </c>
      <c r="CW7" s="25" t="s">
        <v>99</v>
      </c>
      <c r="CX7" s="25" t="s">
        <v>99</v>
      </c>
      <c r="CY7" s="25" t="s">
        <v>99</v>
      </c>
      <c r="CZ7" s="25" t="s">
        <v>99</v>
      </c>
      <c r="DA7" s="25">
        <v>59.04</v>
      </c>
      <c r="DB7" s="25" t="s">
        <v>99</v>
      </c>
      <c r="DC7" s="25" t="s">
        <v>99</v>
      </c>
      <c r="DD7" s="25" t="s">
        <v>99</v>
      </c>
      <c r="DE7" s="25" t="s">
        <v>99</v>
      </c>
      <c r="DF7" s="25">
        <v>75.37</v>
      </c>
      <c r="DG7" s="25">
        <v>89.21</v>
      </c>
      <c r="DH7" s="25" t="s">
        <v>99</v>
      </c>
      <c r="DI7" s="25" t="s">
        <v>99</v>
      </c>
      <c r="DJ7" s="25" t="s">
        <v>99</v>
      </c>
      <c r="DK7" s="25" t="s">
        <v>99</v>
      </c>
      <c r="DL7" s="25">
        <v>4.8899999999999997</v>
      </c>
      <c r="DM7" s="25" t="s">
        <v>99</v>
      </c>
      <c r="DN7" s="25" t="s">
        <v>99</v>
      </c>
      <c r="DO7" s="25" t="s">
        <v>99</v>
      </c>
      <c r="DP7" s="25" t="s">
        <v>99</v>
      </c>
      <c r="DQ7" s="25">
        <v>52.3</v>
      </c>
      <c r="DR7" s="25">
        <v>52.41</v>
      </c>
      <c r="DS7" s="25" t="s">
        <v>99</v>
      </c>
      <c r="DT7" s="25" t="s">
        <v>99</v>
      </c>
      <c r="DU7" s="25" t="s">
        <v>99</v>
      </c>
      <c r="DV7" s="25" t="s">
        <v>99</v>
      </c>
      <c r="DW7" s="25">
        <v>0</v>
      </c>
      <c r="DX7" s="25" t="s">
        <v>99</v>
      </c>
      <c r="DY7" s="25" t="s">
        <v>99</v>
      </c>
      <c r="DZ7" s="25" t="s">
        <v>99</v>
      </c>
      <c r="EA7" s="25" t="s">
        <v>99</v>
      </c>
      <c r="EB7" s="25">
        <v>23.36</v>
      </c>
      <c r="EC7" s="25">
        <v>26.78</v>
      </c>
      <c r="ED7" s="25" t="s">
        <v>99</v>
      </c>
      <c r="EE7" s="25" t="s">
        <v>99</v>
      </c>
      <c r="EF7" s="25" t="s">
        <v>99</v>
      </c>
      <c r="EG7" s="25" t="s">
        <v>99</v>
      </c>
      <c r="EH7" s="25">
        <v>0</v>
      </c>
      <c r="EI7" s="25" t="s">
        <v>99</v>
      </c>
      <c r="EJ7" s="25" t="s">
        <v>99</v>
      </c>
      <c r="EK7" s="25" t="s">
        <v>99</v>
      </c>
      <c r="EL7" s="25" t="s">
        <v>99</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小林勇司</cp:lastModifiedBy>
  <cp:lastPrinted>2026-02-19T23:34:23Z</cp:lastPrinted>
  <dcterms:created xsi:type="dcterms:W3CDTF">2025-12-12T09:16:20Z</dcterms:created>
  <dcterms:modified xsi:type="dcterms:W3CDTF">2026-02-20T01:13:50Z</dcterms:modified>
  <cp:category/>
</cp:coreProperties>
</file>