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Q:\13118_市町村振興課\02\決算統計（公営企業）\R7\16★経営比較分析表★\03市町村等→県\02橘田\14市川三郷町○\"/>
    </mc:Choice>
  </mc:AlternateContent>
  <xr:revisionPtr revIDLastSave="0" documentId="13_ncr:1_{357193C1-9122-4596-A498-B5A4912694AC}" xr6:coauthVersionLast="47" xr6:coauthVersionMax="47" xr10:uidLastSave="{00000000-0000-0000-0000-000000000000}"/>
  <workbookProtection workbookAlgorithmName="SHA-512" workbookHashValue="XC9ffZVv7EgmNBKROfvDQc1gnWItlpRw5AbmMiJJlcJ2GykSlH2J3T0SdQKfM4WgbzkI3AiA0y9x7U/jFMJ0cA==" workbookSaltValue="CTKYEItjqfvqHd0kx2BIbQ==" workbookSpinCount="100000" lockStructure="1"/>
  <bookViews>
    <workbookView xWindow="-108" yWindow="-108" windowWidth="30936" windowHeight="1677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S6" i="5"/>
  <c r="AL8" i="4" s="1"/>
  <c r="R6" i="5"/>
  <c r="Q6" i="5"/>
  <c r="W10" i="4" s="1"/>
  <c r="P6" i="5"/>
  <c r="O6" i="5"/>
  <c r="N6" i="5"/>
  <c r="B10" i="4" s="1"/>
  <c r="M6" i="5"/>
  <c r="AD8" i="4" s="1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I85" i="4"/>
  <c r="H85" i="4"/>
  <c r="G85" i="4"/>
  <c r="F85" i="4"/>
  <c r="AL10" i="4"/>
  <c r="AD10" i="4"/>
  <c r="P10" i="4"/>
  <c r="I10" i="4"/>
  <c r="BB8" i="4"/>
  <c r="AT8" i="4"/>
  <c r="I8" i="4"/>
  <c r="B8" i="4"/>
</calcChain>
</file>

<file path=xl/sharedStrings.xml><?xml version="1.0" encoding="utf-8"?>
<sst xmlns="http://schemas.openxmlformats.org/spreadsheetml/2006/main" count="320" uniqueCount="114">
  <si>
    <t>人口（人）</t>
    <rPh sb="0" eb="2">
      <t>ジンコウ</t>
    </rPh>
    <rPh sb="3" eb="4">
      <t>ヒト</t>
    </rPh>
    <phoneticPr fontId="1"/>
  </si>
  <si>
    <t>1⑥</t>
  </si>
  <si>
    <t>令和6年度全国平均</t>
    <rPh sb="0" eb="2">
      <t>レイワ</t>
    </rPh>
    <rPh sb="3" eb="5">
      <t>ネンド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</si>
  <si>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</si>
  <si>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</si>
  <si>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業務名</t>
    <rPh sb="2" eb="3">
      <t>メイ</t>
    </rPh>
    <phoneticPr fontId="1"/>
  </si>
  <si>
    <t>1. 経営の健全性・効率性について</t>
  </si>
  <si>
    <t>業種名</t>
    <rPh sb="2" eb="3">
      <t>メイ</t>
    </rPh>
    <phoneticPr fontId="1"/>
  </si>
  <si>
    <t>比率(N-3)</t>
    <rPh sb="0" eb="2">
      <t>ヒリツ</t>
    </rPh>
    <phoneticPr fontId="1"/>
  </si>
  <si>
    <t>業務CD</t>
    <rPh sb="0" eb="2">
      <t>ギョウム</t>
    </rPh>
    <phoneticPr fontId="1"/>
  </si>
  <si>
    <t>事業名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</si>
  <si>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</si>
  <si>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類似団体区分</t>
    <rPh sb="4" eb="6">
      <t>クブン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</si>
  <si>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</si>
  <si>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当該団体値（当該値）</t>
    <rPh sb="2" eb="4">
      <t>ダンタイ</t>
    </rPh>
    <phoneticPr fontId="1"/>
  </si>
  <si>
    <t>分析欄</t>
    <rPh sb="0" eb="2">
      <t>ブンセキ</t>
    </rPh>
    <rPh sb="2" eb="3">
      <t>ラン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</si>
  <si>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</si>
  <si>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管理者の情報</t>
    <rPh sb="0" eb="3">
      <t>カンリシャ</t>
    </rPh>
    <rPh sb="4" eb="6">
      <t>ジョウホウ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</si>
  <si>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</si>
  <si>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</si>
  <si>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施設CD</t>
    <rPh sb="0" eb="2">
      <t>シセツ</t>
    </rPh>
    <phoneticPr fontId="1"/>
  </si>
  <si>
    <t>業種CD</t>
    <rPh sb="0" eb="2">
      <t>ギョウシュ</t>
    </rPh>
    <phoneticPr fontId="1"/>
  </si>
  <si>
    <t>■</t>
  </si>
  <si>
    <t>資金不足比率(％)</t>
  </si>
  <si>
    <t>自己資本構成比率(％)</t>
  </si>
  <si>
    <t>1⑦</t>
  </si>
  <si>
    <t>2. 老朽化の状況</t>
  </si>
  <si>
    <t>－</t>
  </si>
  <si>
    <t>類似団体</t>
    <rPh sb="0" eb="2">
      <t>ルイジ</t>
    </rPh>
    <rPh sb="2" eb="4">
      <t>ダンタイ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</si>
  <si>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</si>
  <si>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</si>
  <si>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処理区域内人口(人)</t>
    <rPh sb="0" eb="2">
      <t>ショリ</t>
    </rPh>
    <rPh sb="2" eb="5">
      <t>クイキナイ</t>
    </rPh>
    <phoneticPr fontId="1"/>
  </si>
  <si>
    <t>④企業債残高対事業規模比率(％)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</si>
  <si>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</si>
  <si>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類似団体平均値（平均値）</t>
  </si>
  <si>
    <t>大項目</t>
    <rPh sb="0" eb="3">
      <t>ダイコウモク</t>
    </rPh>
    <phoneticPr fontId="1"/>
  </si>
  <si>
    <t>1②</t>
  </si>
  <si>
    <t>全国平均</t>
    <rPh sb="0" eb="2">
      <t>ゼンコク</t>
    </rPh>
    <rPh sb="2" eb="4">
      <t>ヘイキン</t>
    </rPh>
    <phoneticPr fontId="1"/>
  </si>
  <si>
    <t>【】</t>
  </si>
  <si>
    <t>1. 経営の健全性・効率性</t>
  </si>
  <si>
    <t>②累積欠損金比率(％)</t>
  </si>
  <si>
    <t>類似団体平均(N-2)</t>
  </si>
  <si>
    <t>全体総括</t>
    <rPh sb="0" eb="2">
      <t>ゼンタイ</t>
    </rPh>
    <rPh sb="2" eb="4">
      <t>ソウカツ</t>
    </rPh>
    <phoneticPr fontId="1"/>
  </si>
  <si>
    <t>小項目</t>
    <rPh sb="0" eb="3">
      <t>ショウコウモク</t>
    </rPh>
    <phoneticPr fontId="1"/>
  </si>
  <si>
    <t>2. 老朽化の状況について</t>
  </si>
  <si>
    <t>⑧水洗化率(％)</t>
  </si>
  <si>
    <t>←年数補正</t>
    <rPh sb="1" eb="3">
      <t>ネンスウ</t>
    </rPh>
    <rPh sb="3" eb="5">
      <t>ホセイ</t>
    </rPh>
    <phoneticPr fontId="1"/>
  </si>
  <si>
    <t>団体CD</t>
    <rPh sb="0" eb="2">
      <t>ダンタイ</t>
    </rPh>
    <phoneticPr fontId="1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</si>
  <si>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</si>
  <si>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1①</t>
  </si>
  <si>
    <t>①経常収支比率(％)</t>
  </si>
  <si>
    <t>1③</t>
  </si>
  <si>
    <t>項番</t>
    <rPh sb="0" eb="2">
      <t>コウバン</t>
    </rPh>
    <phoneticPr fontId="1"/>
  </si>
  <si>
    <t>1⑧</t>
  </si>
  <si>
    <t>1④</t>
  </si>
  <si>
    <t>1⑤</t>
  </si>
  <si>
    <t>2①</t>
  </si>
  <si>
    <t>業種名称</t>
    <rPh sb="0" eb="2">
      <t>ギョウシュ</t>
    </rPh>
    <rPh sb="2" eb="4">
      <t>メイショウ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</si>
  <si>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</si>
  <si>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</si>
  <si>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2②</t>
  </si>
  <si>
    <t>2③</t>
  </si>
  <si>
    <t>事業CD</t>
    <rPh sb="0" eb="2">
      <t>ジギョウ</t>
    </rPh>
    <phoneticPr fontId="1"/>
  </si>
  <si>
    <t>年度</t>
    <rPh sb="0" eb="2">
      <t>ネンド</t>
    </rPh>
    <phoneticPr fontId="1"/>
  </si>
  <si>
    <t>③流動比率(％)</t>
    <rPh sb="1" eb="3">
      <t>リュウドウ</t>
    </rPh>
    <rPh sb="3" eb="5">
      <t>ヒリツ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</si>
  <si>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</si>
  <si>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</si>
  <si>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</si>
  <si>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</si>
  <si>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</si>
  <si>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②管渠老朽化率(％)</t>
  </si>
  <si>
    <t>③管渠改善率(％)</t>
  </si>
  <si>
    <t>都道府県名</t>
    <rPh sb="0" eb="4">
      <t>トドウフケン</t>
    </rPh>
    <rPh sb="4" eb="5">
      <t>メイ</t>
    </rPh>
    <phoneticPr fontId="1"/>
  </si>
  <si>
    <t>Cd2</t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</si>
  <si>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</si>
  <si>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事業名称</t>
    <rPh sb="0" eb="2">
      <t>ジギョウ</t>
    </rPh>
    <rPh sb="2" eb="4">
      <t>メイショウ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</si>
  <si>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</si>
  <si>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</si>
  <si>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</si>
  <si>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</si>
  <si>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</si>
  <si>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</si>
  <si>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</si>
  <si>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</si>
  <si>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</si>
  <si>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</si>
  <si>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</si>
  <si>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</si>
  <si>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</si>
  <si>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</si>
  <si>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</si>
  <si>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</si>
  <si>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</si>
  <si>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類似団体平均(N-1)</t>
  </si>
  <si>
    <t>類似団体平均(N)</t>
  </si>
  <si>
    <t>全国平均</t>
  </si>
  <si>
    <t>参照用</t>
    <rPh sb="0" eb="3">
      <t>サンショウヨウ</t>
    </rPh>
    <phoneticPr fontId="1"/>
  </si>
  <si>
    <t>山梨県　市川三郷町</t>
  </si>
  <si>
    <t>法適用</t>
  </si>
  <si>
    <t>下水道事業</t>
  </si>
  <si>
    <t>公共下水道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</si>
  <si>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</si>
  <si>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</si>
  <si>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</si>
  <si>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</si>
  <si>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</si>
  <si>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</si>
  <si>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</si>
  <si>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</si>
  <si>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</si>
  <si>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</si>
  <si>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 xml:space="preserve">①有形固定資産減価償却率
ストックマネジメント計画を策定し、施設の更新等を計画的に実施していく必要がある。
②管渠老朽化率
法定耐用年数を経過している管渠はない。
③管渠改善率
法定耐用年数を経過している管渠はないため、更新はない。
</t>
    <rPh sb="1" eb="7">
      <t>ユウケイコテイシサン</t>
    </rPh>
    <rPh sb="7" eb="12">
      <t>ゲンカショウキャクリツ</t>
    </rPh>
    <rPh sb="23" eb="25">
      <t>ケイカク</t>
    </rPh>
    <rPh sb="26" eb="28">
      <t>サクテイ</t>
    </rPh>
    <rPh sb="30" eb="32">
      <t>シセツ</t>
    </rPh>
    <rPh sb="33" eb="36">
      <t>コウシントウ</t>
    </rPh>
    <rPh sb="37" eb="40">
      <t>ケイカクテキ</t>
    </rPh>
    <rPh sb="41" eb="43">
      <t>ジッシ</t>
    </rPh>
    <rPh sb="47" eb="49">
      <t>ヒツヨウ</t>
    </rPh>
    <rPh sb="56" eb="58">
      <t>カンキョ</t>
    </rPh>
    <rPh sb="58" eb="62">
      <t>ロウキュウカリツ</t>
    </rPh>
    <rPh sb="63" eb="65">
      <t>ホウテイ</t>
    </rPh>
    <rPh sb="65" eb="69">
      <t>タイヨウネンスウ</t>
    </rPh>
    <rPh sb="70" eb="72">
      <t>ケイカ</t>
    </rPh>
    <rPh sb="76" eb="78">
      <t>カンキョ</t>
    </rPh>
    <rPh sb="85" eb="87">
      <t>カンキョ</t>
    </rPh>
    <rPh sb="87" eb="90">
      <t>カイゼンリツ</t>
    </rPh>
    <rPh sb="112" eb="114">
      <t>コウシン</t>
    </rPh>
    <phoneticPr fontId="1"/>
  </si>
  <si>
    <t>R06から公営企業会計へ移行している。
ストックマネジメント計画に基づく計画的な更新を行い、投資計画や資金計画の最適化に取り組んでいく。</t>
    <rPh sb="5" eb="7">
      <t>コウエイ</t>
    </rPh>
    <rPh sb="7" eb="9">
      <t>キギョウ</t>
    </rPh>
    <rPh sb="9" eb="11">
      <t>カイケイ</t>
    </rPh>
    <rPh sb="12" eb="14">
      <t>イコウ</t>
    </rPh>
    <rPh sb="30" eb="32">
      <t>ケイカク</t>
    </rPh>
    <rPh sb="33" eb="34">
      <t>モト</t>
    </rPh>
    <rPh sb="36" eb="39">
      <t>ケイカクテキ</t>
    </rPh>
    <rPh sb="40" eb="42">
      <t>コウシン</t>
    </rPh>
    <rPh sb="43" eb="44">
      <t>オコナ</t>
    </rPh>
    <rPh sb="46" eb="50">
      <t>トウシケイカク</t>
    </rPh>
    <rPh sb="51" eb="55">
      <t>シキンケイカク</t>
    </rPh>
    <rPh sb="56" eb="59">
      <t>サイテキカ</t>
    </rPh>
    <rPh sb="60" eb="61">
      <t>ト</t>
    </rPh>
    <rPh sb="62" eb="63">
      <t>ク</t>
    </rPh>
    <phoneticPr fontId="1"/>
  </si>
  <si>
    <t xml:space="preserve">①経常収支比率
一般会計からの繰入金により、経常的に発生する費用を賄えている。
②累積欠損金比率
累積欠損金は発生していない。
③流動比率
償還予定の企業債が減少予定であるため、流動負債は減少していく見込みである。
④企業債残高対事業規模比率
企業債残高はピークを過ぎたため、今後は減少する見込みである。
⑤経費回収率
料金改定を行い、使用料収入の確保に努める。
⑥汚水処理原価
類似団体平均値と比較して低い数値であるが、更なる汚水処理費用の縮減に取り組む必要がある。
⑦施設利用率
流域関連公共下水道へ接続している。
⑧水洗化率
新たな管渠整備により、上昇傾向にある。
</t>
    <rPh sb="1" eb="3">
      <t>ケイジョウ</t>
    </rPh>
    <rPh sb="3" eb="5">
      <t>シュウシ</t>
    </rPh>
    <rPh sb="5" eb="7">
      <t>ヒリツ</t>
    </rPh>
    <rPh sb="8" eb="12">
      <t>イッパンカイケイ</t>
    </rPh>
    <rPh sb="15" eb="18">
      <t>クリイレキン</t>
    </rPh>
    <rPh sb="22" eb="25">
      <t>ケイジョウテキ</t>
    </rPh>
    <rPh sb="26" eb="28">
      <t>ハッセイ</t>
    </rPh>
    <rPh sb="30" eb="32">
      <t>ヒヨウ</t>
    </rPh>
    <rPh sb="33" eb="34">
      <t>マカナ</t>
    </rPh>
    <rPh sb="42" eb="44">
      <t>ルイセキ</t>
    </rPh>
    <rPh sb="44" eb="47">
      <t>ケッソンキン</t>
    </rPh>
    <rPh sb="47" eb="49">
      <t>ヒリツ</t>
    </rPh>
    <rPh sb="50" eb="52">
      <t>ルイセキ</t>
    </rPh>
    <rPh sb="52" eb="55">
      <t>ケッソンキン</t>
    </rPh>
    <rPh sb="56" eb="58">
      <t>ハッセイ</t>
    </rPh>
    <rPh sb="67" eb="69">
      <t>リュウドウ</t>
    </rPh>
    <rPh sb="69" eb="71">
      <t>ヒリツ</t>
    </rPh>
    <rPh sb="72" eb="76">
      <t>ショウカンヨテイ</t>
    </rPh>
    <rPh sb="77" eb="80">
      <t>キギョウサイ</t>
    </rPh>
    <rPh sb="81" eb="83">
      <t>ゲンショウ</t>
    </rPh>
    <rPh sb="83" eb="85">
      <t>ヨテイ</t>
    </rPh>
    <rPh sb="91" eb="95">
      <t>リュウドウフサイ</t>
    </rPh>
    <rPh sb="96" eb="98">
      <t>ゲンショウ</t>
    </rPh>
    <rPh sb="102" eb="104">
      <t>ミコ</t>
    </rPh>
    <rPh sb="112" eb="115">
      <t>キギョウサイ</t>
    </rPh>
    <rPh sb="115" eb="117">
      <t>ザンダカ</t>
    </rPh>
    <rPh sb="117" eb="118">
      <t>タイ</t>
    </rPh>
    <rPh sb="118" eb="120">
      <t>ジギョウ</t>
    </rPh>
    <rPh sb="120" eb="122">
      <t>キボ</t>
    </rPh>
    <rPh sb="122" eb="124">
      <t>ヒリツ</t>
    </rPh>
    <rPh sb="125" eb="130">
      <t>キギョウサイザンダカ</t>
    </rPh>
    <rPh sb="135" eb="136">
      <t>ス</t>
    </rPh>
    <rPh sb="141" eb="143">
      <t>コンゴ</t>
    </rPh>
    <rPh sb="144" eb="146">
      <t>ゲンショウ</t>
    </rPh>
    <rPh sb="148" eb="150">
      <t>ミコ</t>
    </rPh>
    <rPh sb="158" eb="160">
      <t>ケイヒ</t>
    </rPh>
    <rPh sb="160" eb="163">
      <t>カイシュウリツ</t>
    </rPh>
    <rPh sb="164" eb="168">
      <t>リョウキンカイテイ</t>
    </rPh>
    <rPh sb="169" eb="170">
      <t>オコナ</t>
    </rPh>
    <rPh sb="172" eb="175">
      <t>シヨウリョウ</t>
    </rPh>
    <rPh sb="175" eb="177">
      <t>シュウニュウ</t>
    </rPh>
    <rPh sb="178" eb="180">
      <t>カクホ</t>
    </rPh>
    <rPh sb="181" eb="182">
      <t>ツト</t>
    </rPh>
    <rPh sb="188" eb="192">
      <t>オスイショリ</t>
    </rPh>
    <rPh sb="192" eb="194">
      <t>ゲンカ</t>
    </rPh>
    <rPh sb="195" eb="197">
      <t>ルイジ</t>
    </rPh>
    <rPh sb="197" eb="199">
      <t>ダンタイ</t>
    </rPh>
    <rPh sb="199" eb="202">
      <t>ヘイキンチ</t>
    </rPh>
    <rPh sb="203" eb="205">
      <t>ヒカク</t>
    </rPh>
    <rPh sb="207" eb="208">
      <t>ヒク</t>
    </rPh>
    <rPh sb="209" eb="211">
      <t>スウチ</t>
    </rPh>
    <rPh sb="219" eb="225">
      <t>オスイショリヒヨウ</t>
    </rPh>
    <rPh sb="226" eb="228">
      <t>シュクゲン</t>
    </rPh>
    <rPh sb="229" eb="230">
      <t>ト</t>
    </rPh>
    <rPh sb="231" eb="232">
      <t>ク</t>
    </rPh>
    <rPh sb="233" eb="235">
      <t>ヒツヨウ</t>
    </rPh>
    <rPh sb="242" eb="246">
      <t>シセツリヨウ</t>
    </rPh>
    <rPh sb="246" eb="247">
      <t>リツ</t>
    </rPh>
    <rPh sb="258" eb="260">
      <t>セツゾク</t>
    </rPh>
    <rPh sb="268" eb="272">
      <t>スイセンカリツ</t>
    </rPh>
    <rPh sb="273" eb="274">
      <t>アラ</t>
    </rPh>
    <rPh sb="276" eb="280">
      <t>カンキョセイビ</t>
    </rPh>
    <rPh sb="284" eb="288">
      <t>ジョウショウケイコウ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</si>
</sst>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80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7-496F-841D-1A7E24E91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7-496F-841D-1A7E24E91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F-44F3-8D72-112B590D1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F-44F3-8D72-112B590D1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1-4CB2-A884-74FCFD4A3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1-4CB2-A884-74FCFD4A3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0-449D-8845-47A6280F0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0-449D-8845-47A6280F0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E-447D-8165-FA9298E9D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E-447D-8165-FA9298E9D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8-4D5B-A1F0-2F02EE79B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8-4D5B-A1F0-2F02EE79B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0-4CB0-8516-CA81BCFB7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0-4CB0-8516-CA81BCFB7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E-4DF7-ABEE-DAE35193E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E-4DF7-ABEE-DAE35193E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1046.17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6-477F-A52C-BDB702F5B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1343.89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6-477F-A52C-BDB702F5B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9-41A6-A26E-915FAB793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9-41A6-A26E-915FAB793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165.02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6-44BC-88C0-2848940CC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6-44BC-88C0-2848940CC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【105.36】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【3.12】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【82.75】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【602.56】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【96.00】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【60.13】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【140.98】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【97.94】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【42.20】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【9.46】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75" zoomScaleNormal="75" workbookViewId="0">
      <selection activeCell="BL16" sqref="BL16:BZ44"/>
    </sheetView>
  </sheetViews>
  <sheetFormatPr defaultColWidth="2.6640625" defaultRowHeight="13.2" x14ac:dyDescent="0.2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46" t="s">
        <v>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</row>
    <row r="3" spans="1:78" ht="9.75" customHeight="1" x14ac:dyDescent="0.2">
      <c r="A3" s="2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</row>
    <row r="4" spans="1:78" ht="9.75" customHeight="1" x14ac:dyDescent="0.2">
      <c r="A4" s="2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8" t="str">
        <f>データ!H6</f>
        <v>山梨県　市川三郷町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29" t="s">
        <v>5</v>
      </c>
      <c r="C7" s="29"/>
      <c r="D7" s="29"/>
      <c r="E7" s="29"/>
      <c r="F7" s="29"/>
      <c r="G7" s="29"/>
      <c r="H7" s="29"/>
      <c r="I7" s="29" t="s">
        <v>7</v>
      </c>
      <c r="J7" s="29"/>
      <c r="K7" s="29"/>
      <c r="L7" s="29"/>
      <c r="M7" s="29"/>
      <c r="N7" s="29"/>
      <c r="O7" s="29"/>
      <c r="P7" s="29" t="s">
        <v>10</v>
      </c>
      <c r="Q7" s="29"/>
      <c r="R7" s="29"/>
      <c r="S7" s="29"/>
      <c r="T7" s="29"/>
      <c r="U7" s="29"/>
      <c r="V7" s="29"/>
      <c r="W7" s="29" t="s">
        <v>12</v>
      </c>
      <c r="X7" s="29"/>
      <c r="Y7" s="29"/>
      <c r="Z7" s="29"/>
      <c r="AA7" s="29"/>
      <c r="AB7" s="29"/>
      <c r="AC7" s="29"/>
      <c r="AD7" s="29" t="s">
        <v>17</v>
      </c>
      <c r="AE7" s="29"/>
      <c r="AF7" s="29"/>
      <c r="AG7" s="29"/>
      <c r="AH7" s="29"/>
      <c r="AI7" s="29"/>
      <c r="AJ7" s="29"/>
      <c r="AK7" s="3"/>
      <c r="AL7" s="29" t="s">
        <v>0</v>
      </c>
      <c r="AM7" s="29"/>
      <c r="AN7" s="29"/>
      <c r="AO7" s="29"/>
      <c r="AP7" s="29"/>
      <c r="AQ7" s="29"/>
      <c r="AR7" s="29"/>
      <c r="AS7" s="29"/>
      <c r="AT7" s="29" t="s">
        <v>11</v>
      </c>
      <c r="AU7" s="29"/>
      <c r="AV7" s="29"/>
      <c r="AW7" s="29"/>
      <c r="AX7" s="29"/>
      <c r="AY7" s="29"/>
      <c r="AZ7" s="29"/>
      <c r="BA7" s="29"/>
      <c r="BB7" s="29" t="s">
        <v>18</v>
      </c>
      <c r="BC7" s="29"/>
      <c r="BD7" s="29"/>
      <c r="BE7" s="29"/>
      <c r="BF7" s="29"/>
      <c r="BG7" s="29"/>
      <c r="BH7" s="29"/>
      <c r="BI7" s="29"/>
      <c r="BJ7" s="3"/>
      <c r="BK7" s="3"/>
      <c r="BL7" s="30" t="s">
        <v>19</v>
      </c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2"/>
    </row>
    <row r="8" spans="1:78" ht="18.75" customHeight="1" x14ac:dyDescent="0.2">
      <c r="A8" s="2"/>
      <c r="B8" s="33" t="str">
        <f>データ!I6</f>
        <v>法適用</v>
      </c>
      <c r="C8" s="33"/>
      <c r="D8" s="33"/>
      <c r="E8" s="33"/>
      <c r="F8" s="33"/>
      <c r="G8" s="33"/>
      <c r="H8" s="33"/>
      <c r="I8" s="33" t="str">
        <f>データ!J6</f>
        <v>下水道事業</v>
      </c>
      <c r="J8" s="33"/>
      <c r="K8" s="33"/>
      <c r="L8" s="33"/>
      <c r="M8" s="33"/>
      <c r="N8" s="33"/>
      <c r="O8" s="33"/>
      <c r="P8" s="33" t="str">
        <f>データ!K6</f>
        <v>公共下水道</v>
      </c>
      <c r="Q8" s="33"/>
      <c r="R8" s="33"/>
      <c r="S8" s="33"/>
      <c r="T8" s="33"/>
      <c r="U8" s="33"/>
      <c r="V8" s="33"/>
      <c r="W8" s="33" t="str">
        <f>データ!L6</f>
        <v>Cd2</v>
      </c>
      <c r="X8" s="33"/>
      <c r="Y8" s="33"/>
      <c r="Z8" s="33"/>
      <c r="AA8" s="33"/>
      <c r="AB8" s="33"/>
      <c r="AC8" s="33"/>
      <c r="AD8" s="34" t="str">
        <f>データ!$M$6</f>
        <v>非設置</v>
      </c>
      <c r="AE8" s="34"/>
      <c r="AF8" s="34"/>
      <c r="AG8" s="34"/>
      <c r="AH8" s="34"/>
      <c r="AI8" s="34"/>
      <c r="AJ8" s="34"/>
      <c r="AK8" s="3"/>
      <c r="AL8" s="35">
        <f>データ!S6</f>
        <v>14434</v>
      </c>
      <c r="AM8" s="35"/>
      <c r="AN8" s="35"/>
      <c r="AO8" s="35"/>
      <c r="AP8" s="35"/>
      <c r="AQ8" s="35"/>
      <c r="AR8" s="35"/>
      <c r="AS8" s="35"/>
      <c r="AT8" s="36">
        <f>データ!T6</f>
        <v>75.180000000000007</v>
      </c>
      <c r="AU8" s="36"/>
      <c r="AV8" s="36"/>
      <c r="AW8" s="36"/>
      <c r="AX8" s="36"/>
      <c r="AY8" s="36"/>
      <c r="AZ8" s="36"/>
      <c r="BA8" s="36"/>
      <c r="BB8" s="36">
        <f>データ!U6</f>
        <v>191.99</v>
      </c>
      <c r="BC8" s="36"/>
      <c r="BD8" s="36"/>
      <c r="BE8" s="36"/>
      <c r="BF8" s="36"/>
      <c r="BG8" s="36"/>
      <c r="BH8" s="36"/>
      <c r="BI8" s="36"/>
      <c r="BJ8" s="3"/>
      <c r="BK8" s="3"/>
      <c r="BL8" s="37" t="s">
        <v>22</v>
      </c>
      <c r="BM8" s="38"/>
      <c r="BN8" s="39" t="s">
        <v>14</v>
      </c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40"/>
    </row>
    <row r="9" spans="1:78" ht="18.75" customHeight="1" x14ac:dyDescent="0.2">
      <c r="A9" s="2"/>
      <c r="B9" s="29" t="s">
        <v>23</v>
      </c>
      <c r="C9" s="29"/>
      <c r="D9" s="29"/>
      <c r="E9" s="29"/>
      <c r="F9" s="29"/>
      <c r="G9" s="29"/>
      <c r="H9" s="29"/>
      <c r="I9" s="29" t="s">
        <v>24</v>
      </c>
      <c r="J9" s="29"/>
      <c r="K9" s="29"/>
      <c r="L9" s="29"/>
      <c r="M9" s="29"/>
      <c r="N9" s="29"/>
      <c r="O9" s="29"/>
      <c r="P9" s="29" t="s">
        <v>29</v>
      </c>
      <c r="Q9" s="29"/>
      <c r="R9" s="29"/>
      <c r="S9" s="29"/>
      <c r="T9" s="29"/>
      <c r="U9" s="29"/>
      <c r="V9" s="29"/>
      <c r="W9" s="29" t="s">
        <v>30</v>
      </c>
      <c r="X9" s="29"/>
      <c r="Y9" s="29"/>
      <c r="Z9" s="29"/>
      <c r="AA9" s="29"/>
      <c r="AB9" s="29"/>
      <c r="AC9" s="29"/>
      <c r="AD9" s="29" t="s">
        <v>16</v>
      </c>
      <c r="AE9" s="29"/>
      <c r="AF9" s="29"/>
      <c r="AG9" s="29"/>
      <c r="AH9" s="29"/>
      <c r="AI9" s="29"/>
      <c r="AJ9" s="29"/>
      <c r="AK9" s="3"/>
      <c r="AL9" s="29" t="s">
        <v>31</v>
      </c>
      <c r="AM9" s="29"/>
      <c r="AN9" s="29"/>
      <c r="AO9" s="29"/>
      <c r="AP9" s="29"/>
      <c r="AQ9" s="29"/>
      <c r="AR9" s="29"/>
      <c r="AS9" s="29"/>
      <c r="AT9" s="29" t="s">
        <v>33</v>
      </c>
      <c r="AU9" s="29"/>
      <c r="AV9" s="29"/>
      <c r="AW9" s="29"/>
      <c r="AX9" s="29"/>
      <c r="AY9" s="29"/>
      <c r="AZ9" s="29"/>
      <c r="BA9" s="29"/>
      <c r="BB9" s="29" t="s">
        <v>13</v>
      </c>
      <c r="BC9" s="29"/>
      <c r="BD9" s="29"/>
      <c r="BE9" s="29"/>
      <c r="BF9" s="29"/>
      <c r="BG9" s="29"/>
      <c r="BH9" s="29"/>
      <c r="BI9" s="29"/>
      <c r="BJ9" s="3"/>
      <c r="BK9" s="3"/>
      <c r="BL9" s="41" t="s">
        <v>27</v>
      </c>
      <c r="BM9" s="42"/>
      <c r="BN9" s="43" t="s">
        <v>34</v>
      </c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4"/>
    </row>
    <row r="10" spans="1:78" ht="18.75" customHeight="1" x14ac:dyDescent="0.2">
      <c r="A10" s="2"/>
      <c r="B10" s="36" t="str">
        <f>データ!N6</f>
        <v>-</v>
      </c>
      <c r="C10" s="36"/>
      <c r="D10" s="36"/>
      <c r="E10" s="36"/>
      <c r="F10" s="36"/>
      <c r="G10" s="36"/>
      <c r="H10" s="36"/>
      <c r="I10" s="36">
        <f>データ!O6</f>
        <v>44.3</v>
      </c>
      <c r="J10" s="36"/>
      <c r="K10" s="36"/>
      <c r="L10" s="36"/>
      <c r="M10" s="36"/>
      <c r="N10" s="36"/>
      <c r="O10" s="36"/>
      <c r="P10" s="36">
        <f>データ!P6</f>
        <v>72.81</v>
      </c>
      <c r="Q10" s="36"/>
      <c r="R10" s="36"/>
      <c r="S10" s="36"/>
      <c r="T10" s="36"/>
      <c r="U10" s="36"/>
      <c r="V10" s="36"/>
      <c r="W10" s="36">
        <f>データ!Q6</f>
        <v>100</v>
      </c>
      <c r="X10" s="36"/>
      <c r="Y10" s="36"/>
      <c r="Z10" s="36"/>
      <c r="AA10" s="36"/>
      <c r="AB10" s="36"/>
      <c r="AC10" s="36"/>
      <c r="AD10" s="35">
        <f>データ!R6</f>
        <v>1870</v>
      </c>
      <c r="AE10" s="35"/>
      <c r="AF10" s="35"/>
      <c r="AG10" s="35"/>
      <c r="AH10" s="35"/>
      <c r="AI10" s="35"/>
      <c r="AJ10" s="35"/>
      <c r="AK10" s="2"/>
      <c r="AL10" s="35">
        <f>データ!V6</f>
        <v>10464</v>
      </c>
      <c r="AM10" s="35"/>
      <c r="AN10" s="35"/>
      <c r="AO10" s="35"/>
      <c r="AP10" s="35"/>
      <c r="AQ10" s="35"/>
      <c r="AR10" s="35"/>
      <c r="AS10" s="35"/>
      <c r="AT10" s="36">
        <f>データ!W6</f>
        <v>4.2699999999999996</v>
      </c>
      <c r="AU10" s="36"/>
      <c r="AV10" s="36"/>
      <c r="AW10" s="36"/>
      <c r="AX10" s="36"/>
      <c r="AY10" s="36"/>
      <c r="AZ10" s="36"/>
      <c r="BA10" s="36"/>
      <c r="BB10" s="36">
        <f>データ!X6</f>
        <v>2450.59</v>
      </c>
      <c r="BC10" s="36"/>
      <c r="BD10" s="36"/>
      <c r="BE10" s="36"/>
      <c r="BF10" s="36"/>
      <c r="BG10" s="36"/>
      <c r="BH10" s="36"/>
      <c r="BI10" s="36"/>
      <c r="BJ10" s="2"/>
      <c r="BK10" s="2"/>
      <c r="BL10" s="67" t="s">
        <v>38</v>
      </c>
      <c r="BM10" s="68"/>
      <c r="BN10" s="69" t="s">
        <v>2</v>
      </c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70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15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2">
      <c r="A14" s="2"/>
      <c r="B14" s="49" t="s">
        <v>39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55" t="s">
        <v>6</v>
      </c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7"/>
    </row>
    <row r="15" spans="1:78" ht="13.5" customHeight="1" x14ac:dyDescent="0.2">
      <c r="A15" s="2"/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4"/>
      <c r="BK15" s="2"/>
      <c r="BL15" s="58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60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61" t="s">
        <v>113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55" t="s">
        <v>44</v>
      </c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7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58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60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61" t="s">
        <v>111</v>
      </c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3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61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3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61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3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61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3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61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3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61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3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61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3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61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3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61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3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61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3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61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3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61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3"/>
    </row>
    <row r="59" spans="1:78" ht="13.5" customHeight="1" x14ac:dyDescent="0.2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61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3"/>
    </row>
    <row r="60" spans="1:78" ht="13.5" customHeight="1" x14ac:dyDescent="0.2">
      <c r="A60" s="2"/>
      <c r="B60" s="52" t="s">
        <v>26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4"/>
      <c r="BK60" s="2"/>
      <c r="BL60" s="61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3"/>
    </row>
    <row r="61" spans="1:78" ht="13.5" customHeight="1" x14ac:dyDescent="0.2">
      <c r="A61" s="2"/>
      <c r="B61" s="52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4"/>
      <c r="BK61" s="2"/>
      <c r="BL61" s="61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3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61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3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64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6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55" t="s">
        <v>42</v>
      </c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7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58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60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61" t="s">
        <v>112</v>
      </c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3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61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3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61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3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61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3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61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3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61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3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61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3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61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3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61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3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61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3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61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3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61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3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61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3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61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3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61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3"/>
    </row>
    <row r="81" spans="1:78" ht="13.5" customHeight="1" x14ac:dyDescent="0.2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61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3"/>
    </row>
    <row r="82" spans="1:78" ht="13.5" customHeight="1" x14ac:dyDescent="0.2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64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6"/>
    </row>
    <row r="83" spans="1:78" x14ac:dyDescent="0.2">
      <c r="C83" s="45" t="s">
        <v>48</v>
      </c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</row>
    <row r="84" spans="1:78" hidden="1" x14ac:dyDescent="0.2">
      <c r="B84" s="6" t="s">
        <v>37</v>
      </c>
      <c r="C84" s="6"/>
      <c r="D84" s="6"/>
      <c r="E84" s="6" t="s">
        <v>49</v>
      </c>
      <c r="F84" s="6" t="s">
        <v>36</v>
      </c>
      <c r="G84" s="6" t="s">
        <v>51</v>
      </c>
      <c r="H84" s="6" t="s">
        <v>54</v>
      </c>
      <c r="I84" s="6" t="s">
        <v>55</v>
      </c>
      <c r="J84" s="6" t="s">
        <v>1</v>
      </c>
      <c r="K84" s="6" t="s">
        <v>25</v>
      </c>
      <c r="L84" s="6" t="s">
        <v>53</v>
      </c>
      <c r="M84" s="6" t="s">
        <v>56</v>
      </c>
      <c r="N84" s="6" t="s">
        <v>60</v>
      </c>
      <c r="O84" s="6" t="s">
        <v>61</v>
      </c>
    </row>
    <row r="85" spans="1:78" hidden="1" x14ac:dyDescent="0.2">
      <c r="B85" s="6"/>
      <c r="C85" s="6"/>
      <c r="D85" s="6"/>
      <c r="E85" s="6" t="str">
        <f>データ!AI6</f>
        <v>【105.36】</v>
      </c>
      <c r="F85" s="6" t="str">
        <f>データ!AT6</f>
        <v>【3.12】</v>
      </c>
      <c r="G85" s="6" t="str">
        <f>データ!BE6</f>
        <v>【82.75】</v>
      </c>
      <c r="H85" s="6" t="str">
        <f>データ!BP6</f>
        <v>【602.56】</v>
      </c>
      <c r="I85" s="6" t="str">
        <f>データ!CA6</f>
        <v>【97.94】</v>
      </c>
      <c r="J85" s="6" t="str">
        <f>データ!CL6</f>
        <v>【140.98】</v>
      </c>
      <c r="K85" s="6" t="str">
        <f>データ!CW6</f>
        <v>【60.13】</v>
      </c>
      <c r="L85" s="6" t="str">
        <f>データ!DH6</f>
        <v>【96.00】</v>
      </c>
      <c r="M85" s="6" t="str">
        <f>データ!DS6</f>
        <v>【42.20】</v>
      </c>
      <c r="N85" s="6" t="str">
        <f>データ!ED6</f>
        <v>【9.46】</v>
      </c>
      <c r="O85" s="6" t="str">
        <f>データ!EO6</f>
        <v>【0.19】</v>
      </c>
    </row>
  </sheetData>
  <sheetProtection algorithmName="SHA-512" hashValue="xprjLRH4C9Z3dv0R0a0AxiA7VNihURCztGVU0BjbFFIPzT3RERtJ15sCQKO+cuTRr9FpTCmEp5Irep+PF9aKYA==" saltValue="pbQSHGKcQzGQDYH6Pp8VtA==" spinCount="100000" sheet="1" objects="1" scenarios="1" formatCells="0" formatColumns="0" formatRows="0"/>
  <mergeCells count="51"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N9:BY9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AD7:AJ7"/>
    <mergeCell ref="AL7:AS7"/>
    <mergeCell ref="AT7:BA7"/>
    <mergeCell ref="BB7:BI7"/>
    <mergeCell ref="BL7:BY7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59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8" x14ac:dyDescent="0.2">
      <c r="A2" s="14" t="s">
        <v>52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8" x14ac:dyDescent="0.2">
      <c r="A3" s="14" t="s">
        <v>35</v>
      </c>
      <c r="B3" s="16" t="s">
        <v>63</v>
      </c>
      <c r="C3" s="16" t="s">
        <v>47</v>
      </c>
      <c r="D3" s="16" t="s">
        <v>9</v>
      </c>
      <c r="E3" s="16" t="s">
        <v>21</v>
      </c>
      <c r="F3" s="16" t="s">
        <v>62</v>
      </c>
      <c r="G3" s="16" t="s">
        <v>20</v>
      </c>
      <c r="H3" s="71" t="s">
        <v>65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/>
      <c r="Y3" s="77" t="s">
        <v>4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26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8" x14ac:dyDescent="0.2">
      <c r="A4" s="14" t="s">
        <v>66</v>
      </c>
      <c r="B4" s="17"/>
      <c r="C4" s="17"/>
      <c r="D4" s="17"/>
      <c r="E4" s="17"/>
      <c r="F4" s="17"/>
      <c r="G4" s="17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/>
      <c r="Y4" s="78" t="s">
        <v>50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40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64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32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67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68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69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45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58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70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71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8" x14ac:dyDescent="0.2">
      <c r="A5" s="14" t="s">
        <v>43</v>
      </c>
      <c r="B5" s="18"/>
      <c r="C5" s="18"/>
      <c r="D5" s="18"/>
      <c r="E5" s="18"/>
      <c r="F5" s="18"/>
      <c r="G5" s="18"/>
      <c r="H5" s="22" t="s">
        <v>72</v>
      </c>
      <c r="I5" s="22" t="s">
        <v>74</v>
      </c>
      <c r="J5" s="22" t="s">
        <v>57</v>
      </c>
      <c r="K5" s="22" t="s">
        <v>75</v>
      </c>
      <c r="L5" s="22" t="s">
        <v>28</v>
      </c>
      <c r="M5" s="22" t="s">
        <v>17</v>
      </c>
      <c r="N5" s="22" t="s">
        <v>76</v>
      </c>
      <c r="O5" s="22" t="s">
        <v>77</v>
      </c>
      <c r="P5" s="22" t="s">
        <v>78</v>
      </c>
      <c r="Q5" s="22" t="s">
        <v>79</v>
      </c>
      <c r="R5" s="22" t="s">
        <v>80</v>
      </c>
      <c r="S5" s="22" t="s">
        <v>81</v>
      </c>
      <c r="T5" s="22" t="s">
        <v>82</v>
      </c>
      <c r="U5" s="22" t="s">
        <v>83</v>
      </c>
      <c r="V5" s="22" t="s">
        <v>84</v>
      </c>
      <c r="W5" s="22" t="s">
        <v>85</v>
      </c>
      <c r="X5" s="22" t="s">
        <v>86</v>
      </c>
      <c r="Y5" s="22" t="s">
        <v>87</v>
      </c>
      <c r="Z5" s="22" t="s">
        <v>8</v>
      </c>
      <c r="AA5" s="22" t="s">
        <v>88</v>
      </c>
      <c r="AB5" s="22" t="s">
        <v>89</v>
      </c>
      <c r="AC5" s="22" t="s">
        <v>90</v>
      </c>
      <c r="AD5" s="22" t="s">
        <v>91</v>
      </c>
      <c r="AE5" s="22" t="s">
        <v>92</v>
      </c>
      <c r="AF5" s="22" t="s">
        <v>41</v>
      </c>
      <c r="AG5" s="22" t="s">
        <v>93</v>
      </c>
      <c r="AH5" s="22" t="s">
        <v>94</v>
      </c>
      <c r="AI5" s="22" t="s">
        <v>37</v>
      </c>
      <c r="AJ5" s="22" t="s">
        <v>87</v>
      </c>
      <c r="AK5" s="22" t="s">
        <v>8</v>
      </c>
      <c r="AL5" s="22" t="s">
        <v>88</v>
      </c>
      <c r="AM5" s="22" t="s">
        <v>89</v>
      </c>
      <c r="AN5" s="22" t="s">
        <v>90</v>
      </c>
      <c r="AO5" s="22" t="s">
        <v>91</v>
      </c>
      <c r="AP5" s="22" t="s">
        <v>92</v>
      </c>
      <c r="AQ5" s="22" t="s">
        <v>41</v>
      </c>
      <c r="AR5" s="22" t="s">
        <v>93</v>
      </c>
      <c r="AS5" s="22" t="s">
        <v>94</v>
      </c>
      <c r="AT5" s="22" t="s">
        <v>95</v>
      </c>
      <c r="AU5" s="22" t="s">
        <v>87</v>
      </c>
      <c r="AV5" s="22" t="s">
        <v>8</v>
      </c>
      <c r="AW5" s="22" t="s">
        <v>88</v>
      </c>
      <c r="AX5" s="22" t="s">
        <v>89</v>
      </c>
      <c r="AY5" s="22" t="s">
        <v>90</v>
      </c>
      <c r="AZ5" s="22" t="s">
        <v>91</v>
      </c>
      <c r="BA5" s="22" t="s">
        <v>92</v>
      </c>
      <c r="BB5" s="22" t="s">
        <v>41</v>
      </c>
      <c r="BC5" s="22" t="s">
        <v>93</v>
      </c>
      <c r="BD5" s="22" t="s">
        <v>94</v>
      </c>
      <c r="BE5" s="22" t="s">
        <v>95</v>
      </c>
      <c r="BF5" s="22" t="s">
        <v>87</v>
      </c>
      <c r="BG5" s="22" t="s">
        <v>8</v>
      </c>
      <c r="BH5" s="22" t="s">
        <v>88</v>
      </c>
      <c r="BI5" s="22" t="s">
        <v>89</v>
      </c>
      <c r="BJ5" s="22" t="s">
        <v>90</v>
      </c>
      <c r="BK5" s="22" t="s">
        <v>91</v>
      </c>
      <c r="BL5" s="22" t="s">
        <v>92</v>
      </c>
      <c r="BM5" s="22" t="s">
        <v>41</v>
      </c>
      <c r="BN5" s="22" t="s">
        <v>93</v>
      </c>
      <c r="BO5" s="22" t="s">
        <v>94</v>
      </c>
      <c r="BP5" s="22" t="s">
        <v>95</v>
      </c>
      <c r="BQ5" s="22" t="s">
        <v>87</v>
      </c>
      <c r="BR5" s="22" t="s">
        <v>8</v>
      </c>
      <c r="BS5" s="22" t="s">
        <v>88</v>
      </c>
      <c r="BT5" s="22" t="s">
        <v>89</v>
      </c>
      <c r="BU5" s="22" t="s">
        <v>90</v>
      </c>
      <c r="BV5" s="22" t="s">
        <v>91</v>
      </c>
      <c r="BW5" s="22" t="s">
        <v>92</v>
      </c>
      <c r="BX5" s="22" t="s">
        <v>41</v>
      </c>
      <c r="BY5" s="22" t="s">
        <v>93</v>
      </c>
      <c r="BZ5" s="22" t="s">
        <v>94</v>
      </c>
      <c r="CA5" s="22" t="s">
        <v>95</v>
      </c>
      <c r="CB5" s="22" t="s">
        <v>87</v>
      </c>
      <c r="CC5" s="22" t="s">
        <v>8</v>
      </c>
      <c r="CD5" s="22" t="s">
        <v>88</v>
      </c>
      <c r="CE5" s="22" t="s">
        <v>89</v>
      </c>
      <c r="CF5" s="22" t="s">
        <v>90</v>
      </c>
      <c r="CG5" s="22" t="s">
        <v>91</v>
      </c>
      <c r="CH5" s="22" t="s">
        <v>92</v>
      </c>
      <c r="CI5" s="22" t="s">
        <v>41</v>
      </c>
      <c r="CJ5" s="22" t="s">
        <v>93</v>
      </c>
      <c r="CK5" s="22" t="s">
        <v>94</v>
      </c>
      <c r="CL5" s="22" t="s">
        <v>95</v>
      </c>
      <c r="CM5" s="22" t="s">
        <v>87</v>
      </c>
      <c r="CN5" s="22" t="s">
        <v>8</v>
      </c>
      <c r="CO5" s="22" t="s">
        <v>88</v>
      </c>
      <c r="CP5" s="22" t="s">
        <v>89</v>
      </c>
      <c r="CQ5" s="22" t="s">
        <v>90</v>
      </c>
      <c r="CR5" s="22" t="s">
        <v>91</v>
      </c>
      <c r="CS5" s="22" t="s">
        <v>92</v>
      </c>
      <c r="CT5" s="22" t="s">
        <v>41</v>
      </c>
      <c r="CU5" s="22" t="s">
        <v>93</v>
      </c>
      <c r="CV5" s="22" t="s">
        <v>94</v>
      </c>
      <c r="CW5" s="22" t="s">
        <v>95</v>
      </c>
      <c r="CX5" s="22" t="s">
        <v>87</v>
      </c>
      <c r="CY5" s="22" t="s">
        <v>8</v>
      </c>
      <c r="CZ5" s="22" t="s">
        <v>88</v>
      </c>
      <c r="DA5" s="22" t="s">
        <v>89</v>
      </c>
      <c r="DB5" s="22" t="s">
        <v>90</v>
      </c>
      <c r="DC5" s="22" t="s">
        <v>91</v>
      </c>
      <c r="DD5" s="22" t="s">
        <v>92</v>
      </c>
      <c r="DE5" s="22" t="s">
        <v>41</v>
      </c>
      <c r="DF5" s="22" t="s">
        <v>93</v>
      </c>
      <c r="DG5" s="22" t="s">
        <v>94</v>
      </c>
      <c r="DH5" s="22" t="s">
        <v>95</v>
      </c>
      <c r="DI5" s="22" t="s">
        <v>87</v>
      </c>
      <c r="DJ5" s="22" t="s">
        <v>8</v>
      </c>
      <c r="DK5" s="22" t="s">
        <v>88</v>
      </c>
      <c r="DL5" s="22" t="s">
        <v>89</v>
      </c>
      <c r="DM5" s="22" t="s">
        <v>90</v>
      </c>
      <c r="DN5" s="22" t="s">
        <v>91</v>
      </c>
      <c r="DO5" s="22" t="s">
        <v>92</v>
      </c>
      <c r="DP5" s="22" t="s">
        <v>41</v>
      </c>
      <c r="DQ5" s="22" t="s">
        <v>93</v>
      </c>
      <c r="DR5" s="22" t="s">
        <v>94</v>
      </c>
      <c r="DS5" s="22" t="s">
        <v>95</v>
      </c>
      <c r="DT5" s="22" t="s">
        <v>87</v>
      </c>
      <c r="DU5" s="22" t="s">
        <v>8</v>
      </c>
      <c r="DV5" s="22" t="s">
        <v>88</v>
      </c>
      <c r="DW5" s="22" t="s">
        <v>89</v>
      </c>
      <c r="DX5" s="22" t="s">
        <v>90</v>
      </c>
      <c r="DY5" s="22" t="s">
        <v>91</v>
      </c>
      <c r="DZ5" s="22" t="s">
        <v>92</v>
      </c>
      <c r="EA5" s="22" t="s">
        <v>41</v>
      </c>
      <c r="EB5" s="22" t="s">
        <v>93</v>
      </c>
      <c r="EC5" s="22" t="s">
        <v>94</v>
      </c>
      <c r="ED5" s="22" t="s">
        <v>95</v>
      </c>
      <c r="EE5" s="22" t="s">
        <v>87</v>
      </c>
      <c r="EF5" s="22" t="s">
        <v>8</v>
      </c>
      <c r="EG5" s="22" t="s">
        <v>88</v>
      </c>
      <c r="EH5" s="22" t="s">
        <v>89</v>
      </c>
      <c r="EI5" s="22" t="s">
        <v>90</v>
      </c>
      <c r="EJ5" s="22" t="s">
        <v>91</v>
      </c>
      <c r="EK5" s="22" t="s">
        <v>92</v>
      </c>
      <c r="EL5" s="22" t="s">
        <v>41</v>
      </c>
      <c r="EM5" s="22" t="s">
        <v>93</v>
      </c>
      <c r="EN5" s="22" t="s">
        <v>94</v>
      </c>
      <c r="EO5" s="22" t="s">
        <v>95</v>
      </c>
    </row>
    <row r="6" spans="1:148" s="13" customFormat="1" x14ac:dyDescent="0.2">
      <c r="A6" s="14" t="s">
        <v>96</v>
      </c>
      <c r="B6" s="19">
        <f t="shared" ref="B6:X6" si="1">B7</f>
        <v>2024</v>
      </c>
      <c r="C6" s="19">
        <f t="shared" si="1"/>
        <v>193461</v>
      </c>
      <c r="D6" s="19">
        <f t="shared" si="1"/>
        <v>46</v>
      </c>
      <c r="E6" s="19">
        <f t="shared" si="1"/>
        <v>17</v>
      </c>
      <c r="F6" s="19">
        <f t="shared" si="1"/>
        <v>1</v>
      </c>
      <c r="G6" s="19">
        <f t="shared" si="1"/>
        <v>0</v>
      </c>
      <c r="H6" s="19" t="str">
        <f t="shared" si="1"/>
        <v>山梨県　市川三郷町</v>
      </c>
      <c r="I6" s="19" t="str">
        <f t="shared" si="1"/>
        <v>法適用</v>
      </c>
      <c r="J6" s="19" t="str">
        <f t="shared" si="1"/>
        <v>下水道事業</v>
      </c>
      <c r="K6" s="19" t="str">
        <f t="shared" si="1"/>
        <v>公共下水道</v>
      </c>
      <c r="L6" s="19" t="str">
        <f t="shared" si="1"/>
        <v>Cd2</v>
      </c>
      <c r="M6" s="19" t="str">
        <f t="shared" si="1"/>
        <v>非設置</v>
      </c>
      <c r="N6" s="23" t="str">
        <f t="shared" si="1"/>
        <v>-</v>
      </c>
      <c r="O6" s="23">
        <f t="shared" si="1"/>
        <v>44.3</v>
      </c>
      <c r="P6" s="23">
        <f t="shared" si="1"/>
        <v>72.81</v>
      </c>
      <c r="Q6" s="23">
        <f t="shared" si="1"/>
        <v>100</v>
      </c>
      <c r="R6" s="23">
        <f t="shared" si="1"/>
        <v>1870</v>
      </c>
      <c r="S6" s="23">
        <f t="shared" si="1"/>
        <v>14434</v>
      </c>
      <c r="T6" s="23">
        <f t="shared" si="1"/>
        <v>75.180000000000007</v>
      </c>
      <c r="U6" s="23">
        <f t="shared" si="1"/>
        <v>191.99</v>
      </c>
      <c r="V6" s="23">
        <f t="shared" si="1"/>
        <v>10464</v>
      </c>
      <c r="W6" s="23">
        <f t="shared" si="1"/>
        <v>4.2699999999999996</v>
      </c>
      <c r="X6" s="23">
        <f t="shared" si="1"/>
        <v>2450.59</v>
      </c>
      <c r="Y6" s="27" t="str">
        <f t="shared" ref="Y6:AH6" si="2">IF(Y7="",NA(),Y7)</f>
        <v>-</v>
      </c>
      <c r="Z6" s="27" t="str">
        <f t="shared" si="2"/>
        <v>-</v>
      </c>
      <c r="AA6" s="27" t="str">
        <f t="shared" si="2"/>
        <v>-</v>
      </c>
      <c r="AB6" s="27" t="str">
        <f t="shared" si="2"/>
        <v>-</v>
      </c>
      <c r="AC6" s="27">
        <f t="shared" si="2"/>
        <v>107.63</v>
      </c>
      <c r="AD6" s="27" t="str">
        <f t="shared" si="2"/>
        <v>-</v>
      </c>
      <c r="AE6" s="27" t="str">
        <f t="shared" si="2"/>
        <v>-</v>
      </c>
      <c r="AF6" s="27" t="str">
        <f t="shared" si="2"/>
        <v>-</v>
      </c>
      <c r="AG6" s="27" t="str">
        <f t="shared" si="2"/>
        <v>-</v>
      </c>
      <c r="AH6" s="27">
        <f t="shared" si="2"/>
        <v>107.83</v>
      </c>
      <c r="AI6" s="23" t="str">
        <f>IF(AI7="","",IF(AI7="-","【-】","【"&amp;SUBSTITUTE(TEXT(AI7,"#,##0.00"),"-","△")&amp;"】"))</f>
        <v>【105.36】</v>
      </c>
      <c r="AJ6" s="27" t="str">
        <f t="shared" ref="AJ6:AS6" si="3">IF(AJ7="",NA(),AJ7)</f>
        <v>-</v>
      </c>
      <c r="AK6" s="27" t="str">
        <f t="shared" si="3"/>
        <v>-</v>
      </c>
      <c r="AL6" s="27" t="str">
        <f t="shared" si="3"/>
        <v>-</v>
      </c>
      <c r="AM6" s="27" t="str">
        <f t="shared" si="3"/>
        <v>-</v>
      </c>
      <c r="AN6" s="23">
        <f t="shared" si="3"/>
        <v>0</v>
      </c>
      <c r="AO6" s="27" t="str">
        <f t="shared" si="3"/>
        <v>-</v>
      </c>
      <c r="AP6" s="27" t="str">
        <f t="shared" si="3"/>
        <v>-</v>
      </c>
      <c r="AQ6" s="27" t="str">
        <f t="shared" si="3"/>
        <v>-</v>
      </c>
      <c r="AR6" s="27" t="str">
        <f t="shared" si="3"/>
        <v>-</v>
      </c>
      <c r="AS6" s="27">
        <f t="shared" si="3"/>
        <v>30.17</v>
      </c>
      <c r="AT6" s="23" t="str">
        <f>IF(AT7="","",IF(AT7="-","【-】","【"&amp;SUBSTITUTE(TEXT(AT7,"#,##0.00"),"-","△")&amp;"】"))</f>
        <v>【3.12】</v>
      </c>
      <c r="AU6" s="27" t="str">
        <f t="shared" ref="AU6:BD6" si="4">IF(AU7="",NA(),AU7)</f>
        <v>-</v>
      </c>
      <c r="AV6" s="27" t="str">
        <f t="shared" si="4"/>
        <v>-</v>
      </c>
      <c r="AW6" s="27" t="str">
        <f t="shared" si="4"/>
        <v>-</v>
      </c>
      <c r="AX6" s="27" t="str">
        <f t="shared" si="4"/>
        <v>-</v>
      </c>
      <c r="AY6" s="27">
        <f t="shared" si="4"/>
        <v>16.05</v>
      </c>
      <c r="AZ6" s="27" t="str">
        <f t="shared" si="4"/>
        <v>-</v>
      </c>
      <c r="BA6" s="27" t="str">
        <f t="shared" si="4"/>
        <v>-</v>
      </c>
      <c r="BB6" s="27" t="str">
        <f t="shared" si="4"/>
        <v>-</v>
      </c>
      <c r="BC6" s="27" t="str">
        <f t="shared" si="4"/>
        <v>-</v>
      </c>
      <c r="BD6" s="27">
        <f t="shared" si="4"/>
        <v>56.13</v>
      </c>
      <c r="BE6" s="23" t="str">
        <f>IF(BE7="","",IF(BE7="-","【-】","【"&amp;SUBSTITUTE(TEXT(BE7,"#,##0.00"),"-","△")&amp;"】"))</f>
        <v>【82.75】</v>
      </c>
      <c r="BF6" s="27" t="str">
        <f t="shared" ref="BF6:BO6" si="5">IF(BF7="",NA(),BF7)</f>
        <v>-</v>
      </c>
      <c r="BG6" s="27" t="str">
        <f t="shared" si="5"/>
        <v>-</v>
      </c>
      <c r="BH6" s="27" t="str">
        <f t="shared" si="5"/>
        <v>-</v>
      </c>
      <c r="BI6" s="27" t="str">
        <f t="shared" si="5"/>
        <v>-</v>
      </c>
      <c r="BJ6" s="27">
        <f t="shared" si="5"/>
        <v>1046.17</v>
      </c>
      <c r="BK6" s="27" t="str">
        <f t="shared" si="5"/>
        <v>-</v>
      </c>
      <c r="BL6" s="27" t="str">
        <f t="shared" si="5"/>
        <v>-</v>
      </c>
      <c r="BM6" s="27" t="str">
        <f t="shared" si="5"/>
        <v>-</v>
      </c>
      <c r="BN6" s="27" t="str">
        <f t="shared" si="5"/>
        <v>-</v>
      </c>
      <c r="BO6" s="27">
        <f t="shared" si="5"/>
        <v>1343.89</v>
      </c>
      <c r="BP6" s="23" t="str">
        <f>IF(BP7="","",IF(BP7="-","【-】","【"&amp;SUBSTITUTE(TEXT(BP7,"#,##0.00"),"-","△")&amp;"】"))</f>
        <v>【602.56】</v>
      </c>
      <c r="BQ6" s="27" t="str">
        <f t="shared" ref="BQ6:BZ6" si="6">IF(BQ7="",NA(),BQ7)</f>
        <v>-</v>
      </c>
      <c r="BR6" s="27" t="str">
        <f t="shared" si="6"/>
        <v>-</v>
      </c>
      <c r="BS6" s="27" t="str">
        <f t="shared" si="6"/>
        <v>-</v>
      </c>
      <c r="BT6" s="27" t="str">
        <f t="shared" si="6"/>
        <v>-</v>
      </c>
      <c r="BU6" s="27">
        <f t="shared" si="6"/>
        <v>60.03</v>
      </c>
      <c r="BV6" s="27" t="str">
        <f t="shared" si="6"/>
        <v>-</v>
      </c>
      <c r="BW6" s="27" t="str">
        <f t="shared" si="6"/>
        <v>-</v>
      </c>
      <c r="BX6" s="27" t="str">
        <f t="shared" si="6"/>
        <v>-</v>
      </c>
      <c r="BY6" s="27" t="str">
        <f t="shared" si="6"/>
        <v>-</v>
      </c>
      <c r="BZ6" s="27">
        <f t="shared" si="6"/>
        <v>72.84</v>
      </c>
      <c r="CA6" s="23" t="str">
        <f>IF(CA7="","",IF(CA7="-","【-】","【"&amp;SUBSTITUTE(TEXT(CA7,"#,##0.00"),"-","△")&amp;"】"))</f>
        <v>【97.94】</v>
      </c>
      <c r="CB6" s="27" t="str">
        <f t="shared" ref="CB6:CK6" si="7">IF(CB7="",NA(),CB7)</f>
        <v>-</v>
      </c>
      <c r="CC6" s="27" t="str">
        <f t="shared" si="7"/>
        <v>-</v>
      </c>
      <c r="CD6" s="27" t="str">
        <f t="shared" si="7"/>
        <v>-</v>
      </c>
      <c r="CE6" s="27" t="str">
        <f t="shared" si="7"/>
        <v>-</v>
      </c>
      <c r="CF6" s="27">
        <f t="shared" si="7"/>
        <v>165.02</v>
      </c>
      <c r="CG6" s="27" t="str">
        <f t="shared" si="7"/>
        <v>-</v>
      </c>
      <c r="CH6" s="27" t="str">
        <f t="shared" si="7"/>
        <v>-</v>
      </c>
      <c r="CI6" s="27" t="str">
        <f t="shared" si="7"/>
        <v>-</v>
      </c>
      <c r="CJ6" s="27" t="str">
        <f t="shared" si="7"/>
        <v>-</v>
      </c>
      <c r="CK6" s="27">
        <f t="shared" si="7"/>
        <v>232.33</v>
      </c>
      <c r="CL6" s="23" t="str">
        <f>IF(CL7="","",IF(CL7="-","【-】","【"&amp;SUBSTITUTE(TEXT(CL7,"#,##0.00"),"-","△")&amp;"】"))</f>
        <v>【140.98】</v>
      </c>
      <c r="CM6" s="27" t="str">
        <f t="shared" ref="CM6:CV6" si="8">IF(CM7="",NA(),CM7)</f>
        <v>-</v>
      </c>
      <c r="CN6" s="27" t="str">
        <f t="shared" si="8"/>
        <v>-</v>
      </c>
      <c r="CO6" s="27" t="str">
        <f t="shared" si="8"/>
        <v>-</v>
      </c>
      <c r="CP6" s="27" t="str">
        <f t="shared" si="8"/>
        <v>-</v>
      </c>
      <c r="CQ6" s="27" t="str">
        <f t="shared" si="8"/>
        <v>-</v>
      </c>
      <c r="CR6" s="27" t="str">
        <f t="shared" si="8"/>
        <v>-</v>
      </c>
      <c r="CS6" s="27" t="str">
        <f t="shared" si="8"/>
        <v>-</v>
      </c>
      <c r="CT6" s="27" t="str">
        <f t="shared" si="8"/>
        <v>-</v>
      </c>
      <c r="CU6" s="27" t="str">
        <f t="shared" si="8"/>
        <v>-</v>
      </c>
      <c r="CV6" s="27">
        <f t="shared" si="8"/>
        <v>48.92</v>
      </c>
      <c r="CW6" s="23" t="str">
        <f>IF(CW7="","",IF(CW7="-","【-】","【"&amp;SUBSTITUTE(TEXT(CW7,"#,##0.00"),"-","△")&amp;"】"))</f>
        <v>【60.13】</v>
      </c>
      <c r="CX6" s="27" t="str">
        <f t="shared" ref="CX6:DG6" si="9">IF(CX7="",NA(),CX7)</f>
        <v>-</v>
      </c>
      <c r="CY6" s="27" t="str">
        <f t="shared" si="9"/>
        <v>-</v>
      </c>
      <c r="CZ6" s="27" t="str">
        <f t="shared" si="9"/>
        <v>-</v>
      </c>
      <c r="DA6" s="27" t="str">
        <f t="shared" si="9"/>
        <v>-</v>
      </c>
      <c r="DB6" s="27">
        <f t="shared" si="9"/>
        <v>86.68</v>
      </c>
      <c r="DC6" s="27" t="str">
        <f t="shared" si="9"/>
        <v>-</v>
      </c>
      <c r="DD6" s="27" t="str">
        <f t="shared" si="9"/>
        <v>-</v>
      </c>
      <c r="DE6" s="27" t="str">
        <f t="shared" si="9"/>
        <v>-</v>
      </c>
      <c r="DF6" s="27" t="str">
        <f t="shared" si="9"/>
        <v>-</v>
      </c>
      <c r="DG6" s="27">
        <f t="shared" si="9"/>
        <v>80.760000000000005</v>
      </c>
      <c r="DH6" s="23" t="str">
        <f>IF(DH7="","",IF(DH7="-","【-】","【"&amp;SUBSTITUTE(TEXT(DH7,"#,##0.00"),"-","△")&amp;"】"))</f>
        <v>【96.00】</v>
      </c>
      <c r="DI6" s="27" t="str">
        <f t="shared" ref="DI6:DR6" si="10">IF(DI7="",NA(),DI7)</f>
        <v>-</v>
      </c>
      <c r="DJ6" s="27" t="str">
        <f t="shared" si="10"/>
        <v>-</v>
      </c>
      <c r="DK6" s="27" t="str">
        <f t="shared" si="10"/>
        <v>-</v>
      </c>
      <c r="DL6" s="27" t="str">
        <f t="shared" si="10"/>
        <v>-</v>
      </c>
      <c r="DM6" s="27">
        <f t="shared" si="10"/>
        <v>3.36</v>
      </c>
      <c r="DN6" s="27" t="str">
        <f t="shared" si="10"/>
        <v>-</v>
      </c>
      <c r="DO6" s="27" t="str">
        <f t="shared" si="10"/>
        <v>-</v>
      </c>
      <c r="DP6" s="27" t="str">
        <f t="shared" si="10"/>
        <v>-</v>
      </c>
      <c r="DQ6" s="27" t="str">
        <f t="shared" si="10"/>
        <v>-</v>
      </c>
      <c r="DR6" s="27">
        <f t="shared" si="10"/>
        <v>22.1</v>
      </c>
      <c r="DS6" s="23" t="str">
        <f>IF(DS7="","",IF(DS7="-","【-】","【"&amp;SUBSTITUTE(TEXT(DS7,"#,##0.00"),"-","△")&amp;"】"))</f>
        <v>【42.20】</v>
      </c>
      <c r="DT6" s="27" t="str">
        <f t="shared" ref="DT6:EC6" si="11">IF(DT7="",NA(),DT7)</f>
        <v>-</v>
      </c>
      <c r="DU6" s="27" t="str">
        <f t="shared" si="11"/>
        <v>-</v>
      </c>
      <c r="DV6" s="27" t="str">
        <f t="shared" si="11"/>
        <v>-</v>
      </c>
      <c r="DW6" s="27" t="str">
        <f t="shared" si="11"/>
        <v>-</v>
      </c>
      <c r="DX6" s="23">
        <f t="shared" si="11"/>
        <v>0</v>
      </c>
      <c r="DY6" s="27" t="str">
        <f t="shared" si="11"/>
        <v>-</v>
      </c>
      <c r="DZ6" s="27" t="str">
        <f t="shared" si="11"/>
        <v>-</v>
      </c>
      <c r="EA6" s="27" t="str">
        <f t="shared" si="11"/>
        <v>-</v>
      </c>
      <c r="EB6" s="27" t="str">
        <f t="shared" si="11"/>
        <v>-</v>
      </c>
      <c r="EC6" s="23">
        <f t="shared" si="11"/>
        <v>0</v>
      </c>
      <c r="ED6" s="23" t="str">
        <f>IF(ED7="","",IF(ED7="-","【-】","【"&amp;SUBSTITUTE(TEXT(ED7,"#,##0.00"),"-","△")&amp;"】"))</f>
        <v>【9.46】</v>
      </c>
      <c r="EE6" s="27" t="str">
        <f t="shared" ref="EE6:EN6" si="12">IF(EE7="",NA(),EE7)</f>
        <v>-</v>
      </c>
      <c r="EF6" s="27" t="str">
        <f t="shared" si="12"/>
        <v>-</v>
      </c>
      <c r="EG6" s="27" t="str">
        <f t="shared" si="12"/>
        <v>-</v>
      </c>
      <c r="EH6" s="27" t="str">
        <f t="shared" si="12"/>
        <v>-</v>
      </c>
      <c r="EI6" s="23">
        <f t="shared" si="12"/>
        <v>0</v>
      </c>
      <c r="EJ6" s="27" t="str">
        <f t="shared" si="12"/>
        <v>-</v>
      </c>
      <c r="EK6" s="27" t="str">
        <f t="shared" si="12"/>
        <v>-</v>
      </c>
      <c r="EL6" s="27" t="str">
        <f t="shared" si="12"/>
        <v>-</v>
      </c>
      <c r="EM6" s="27" t="str">
        <f t="shared" si="12"/>
        <v>-</v>
      </c>
      <c r="EN6" s="27">
        <f t="shared" si="12"/>
        <v>0.04</v>
      </c>
      <c r="EO6" s="23" t="str">
        <f>IF(EO7="","",IF(EO7="-","【-】","【"&amp;SUBSTITUTE(TEXT(EO7,"#,##0.00"),"-","△")&amp;"】"))</f>
        <v>【0.19】</v>
      </c>
    </row>
    <row r="7" spans="1:148" s="13" customFormat="1" x14ac:dyDescent="0.2">
      <c r="A7" s="14"/>
      <c r="B7" s="20">
        <v>2024</v>
      </c>
      <c r="C7" s="20">
        <v>193461</v>
      </c>
      <c r="D7" s="20">
        <v>46</v>
      </c>
      <c r="E7" s="20">
        <v>17</v>
      </c>
      <c r="F7" s="20">
        <v>1</v>
      </c>
      <c r="G7" s="20">
        <v>0</v>
      </c>
      <c r="H7" s="20" t="s">
        <v>97</v>
      </c>
      <c r="I7" s="20" t="s">
        <v>98</v>
      </c>
      <c r="J7" s="20" t="s">
        <v>99</v>
      </c>
      <c r="K7" s="20" t="s">
        <v>100</v>
      </c>
      <c r="L7" s="20" t="s">
        <v>73</v>
      </c>
      <c r="M7" s="20" t="s">
        <v>101</v>
      </c>
      <c r="N7" s="24" t="s">
        <v>102</v>
      </c>
      <c r="O7" s="24">
        <v>44.3</v>
      </c>
      <c r="P7" s="24">
        <v>72.81</v>
      </c>
      <c r="Q7" s="24">
        <v>100</v>
      </c>
      <c r="R7" s="24">
        <v>1870</v>
      </c>
      <c r="S7" s="24">
        <v>14434</v>
      </c>
      <c r="T7" s="24">
        <v>75.180000000000007</v>
      </c>
      <c r="U7" s="24">
        <v>191.99</v>
      </c>
      <c r="V7" s="24">
        <v>10464</v>
      </c>
      <c r="W7" s="24">
        <v>4.2699999999999996</v>
      </c>
      <c r="X7" s="24">
        <v>2450.59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107.63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107.83</v>
      </c>
      <c r="AI7" s="24">
        <v>105.36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30.17</v>
      </c>
      <c r="AT7" s="24">
        <v>3.12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16.05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56.13</v>
      </c>
      <c r="BE7" s="24">
        <v>82.75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1046.17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1343.89</v>
      </c>
      <c r="BP7" s="24">
        <v>602.55999999999995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60.03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72.84</v>
      </c>
      <c r="CA7" s="24">
        <v>97.94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165.02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232.33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48.92</v>
      </c>
      <c r="CW7" s="24">
        <v>60.13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86.68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80.760000000000005</v>
      </c>
      <c r="DH7" s="24">
        <v>96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3.36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22.1</v>
      </c>
      <c r="DS7" s="24">
        <v>42.2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9.4600000000000009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0.04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15"/>
      <c r="B9" s="15" t="s">
        <v>103</v>
      </c>
      <c r="C9" s="15" t="s">
        <v>104</v>
      </c>
      <c r="D9" s="15" t="s">
        <v>105</v>
      </c>
      <c r="E9" s="15" t="s">
        <v>106</v>
      </c>
      <c r="F9" s="15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15" t="s">
        <v>63</v>
      </c>
      <c r="B10" s="21">
        <f>DATEVALUE($B7-B11&amp;"/1/"&amp;B12)</f>
        <v>37257</v>
      </c>
      <c r="C10" s="21">
        <f>DATEVALUE($B7-C11&amp;"/1/"&amp;C12)</f>
        <v>37622</v>
      </c>
      <c r="D10" s="21">
        <f>DATEVALUE($B7-D11&amp;"/1/"&amp;D12)</f>
        <v>37988</v>
      </c>
      <c r="E10" s="21">
        <f>DATEVALUE($B7-E11&amp;"/1/"&amp;E12)</f>
        <v>38355</v>
      </c>
      <c r="F10" s="21">
        <f>DATEVALUE($B7-F11&amp;"/1/"&amp;F12)</f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46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2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山梨県</cp:lastModifiedBy>
  <dcterms:created xsi:type="dcterms:W3CDTF">2025-12-23T06:00:42Z</dcterms:created>
  <dcterms:modified xsi:type="dcterms:W3CDTF">2026-02-17T02:05:34Z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2026-02-06T05:07:55Z</vt:filetime>
  </property>
</Properties>
</file>