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FILE01\share\06 産業建設部\03 上下水道課\下水道\◆送受信メール◆\R7年度\02-01完了\R80121Fw 【山梨県市町村振興課：２／６〆】公営企業に係る経営比較分析表（令和６年度決算）の分析等について（依頼）\"/>
    </mc:Choice>
  </mc:AlternateContent>
  <workbookProtection workbookAlgorithmName="SHA-512" workbookHashValue="Z7DRPVx9haZfoTlxnbFIHCiX/vT0pKLvfCpfu8uV+iK0mp8o2LRMWx82AlbGnQjHGuXa50SFep54HZ52QXPC8A==" workbookSaltValue="Yey7a8J2n6+qWVVr8QYfN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<sst xmlns="http://schemas.openxmlformats.org/spreadsheetml/2006/main" count="236" uniqueCount="116">
  <si>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</si>
  <si>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</si>
  <si>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</si>
  <si>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</si>
  <si>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</si>
  <si>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</si>
  <si>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</si>
  <si>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</si>
  <si>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</si>
  <si>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</si>
  <si>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</si>
  <si>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</si>
  <si>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</si>
  <si>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</si>
  <si>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</si>
  <si>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</si>
  <si>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</si>
  <si>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</si>
  <si>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</si>
  <si>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</si>
  <si>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</si>
  <si>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</si>
  <si>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</si>
  <si>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</si>
  <si>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</si>
  <si>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</si>
  <si>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</si>
  <si>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</si>
  <si>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</si>
  <si>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</si>
  <si>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</si>
  <si>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</si>
  <si>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</si>
  <si>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</si>
  <si>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</si>
  <si>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</si>
  <si>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</si>
  <si>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</si>
  <si>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</si>
  <si>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</si>
  <si>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</si>
  <si>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</si>
  <si>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</si>
  <si>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</si>
  <si>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</si>
  <si>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</si>
  <si>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</si>
  <si>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</si>
  <si>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</si>
  <si>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</si>
  <si>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</si>
  <si>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</si>
  <si>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</si>
  <si>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</si>
  <si>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</si>
  <si>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</si>
  <si>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</si>
  <si>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</si>
  <si>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</si>
  <si>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</si>
  <si>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</si>
  <si>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</si>
  <si>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</si>
  <si>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</si>
  <si>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</si>
  <si>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</si>
  <si>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</si>
  <si>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</si>
  <si>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</si>
  <si>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</si>
  <si>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</si>
  <si>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</si>
  <si>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</si>
  <si>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</si>
  <si>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</si>
  <si>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</si>
  <si>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</si>
  <si>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</si>
  <si>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</si>
  <si>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</si>
  <si>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</si>
  <si>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</si>
  <si>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</si>
  <si>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</si>
  <si>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</si>
  <si>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</si>
  <si>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</si>
  <si>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</si>
  <si>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</si>
  <si>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</si>
  <si>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</si>
  <si>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</si>
  <si>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</si>
  <si>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</si>
  <si>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</si>
  <si>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</si>
  <si>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中央市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</si>
  <si>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</si>
  <si>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</si>
  <si>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</si>
  <si>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</si>
  <si>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</si>
  <si>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</si>
  <si>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</si>
  <si>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</si>
  <si>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</si>
  <si>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</si>
  <si>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</si>
  <si>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</si>
  <si>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</si>
  <si>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</si>
  <si>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</si>
  <si>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</si>
  <si>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全国平均、類似団体と比較しても施設等（管渠含む）の老朽化が進んでいる。本市においては、農業集落排水管路施設機能診断・最適化構想を基に計画的かつ効率的に処理場の機能改良を実施していく予定である。
また、処理場以外の下水道施設（管渠やマンホールポンプ施設）においても持続可能な公共インフラとして点検・調査も実施していく予定である。
</t>
    <phoneticPr fontId="4"/>
  </si>
  <si>
    <t>農業集落排水事業における下水道使用料においては、人口増による使用料収入の増加は難しく、今後少しづつ減少していく見込みである。維持管理費において施設等の老朽化も進み、修繕費が増加傾向であり施設運営においても物価や金利上昇等により増加していく見込みである。
今後は、これまでの事業運営とこれからの事業継続において注視したうえで料金改定を視野に入れた事業運営を行っていく必要がある。</t>
    <rPh sb="105" eb="107">
      <t>キンリ</t>
    </rPh>
    <phoneticPr fontId="4"/>
  </si>
  <si>
    <r>
      <rPr>
        <sz val="11"/>
        <rFont val="ＭＳ ゴシック"/>
        <family val="3"/>
        <charset val="128"/>
      </rPr>
      <t xml:space="preserve">①経常収支比率は、R2年度より減少傾向であり、100％を超え経営上問題ないように見えるが⑤経費回収率において類似団体や全国平均と比較しても下回ることから下水道使用料で汚水処理費を賄えていない状況が続いている。
③流動比率について処理場の大規模修繕を行っており事業を繰り越したため増加した。
④企業債残高対事業規模比率は、類似団体や全国平均と比較しても低い値となっている。ただし、R6年度から4施設を順次、大規模修繕していく予定なので、今後、増加していく見込みである。
</t>
    </r>
    <r>
      <rPr>
        <sz val="11"/>
        <color rgb="FFFF0000"/>
        <rFont val="ＭＳ ゴシック"/>
        <family val="3"/>
        <charset val="128"/>
      </rPr>
      <t xml:space="preserve">
</t>
    </r>
    <r>
      <rPr>
        <sz val="11"/>
        <rFont val="ＭＳ ゴシック"/>
        <family val="3"/>
        <charset val="128"/>
      </rPr>
      <t>⑥汚水処理原価は、今後、維持管理費が増加していく見込みから増加していく見込みである。</t>
    </r>
    <r>
      <rPr>
        <sz val="11"/>
        <color rgb="FFFF0000"/>
        <rFont val="ＭＳ ゴシック"/>
        <family val="3"/>
        <charset val="128"/>
      </rPr>
      <t xml:space="preserve">
</t>
    </r>
    <r>
      <rPr>
        <sz val="11"/>
        <rFont val="ＭＳ ゴシック"/>
        <family val="3"/>
        <charset val="128"/>
      </rPr>
      <t>⑧水洗化率おにいては、令和2年度から概ね一定で推移し類似団体の平均値を超える値となっている。今後も同様に約97％で推移する見込みである。</t>
    </r>
    <rPh sb="107" eb="111">
      <t>リュウドウヒリツ</t>
    </rPh>
    <rPh sb="115" eb="118">
      <t>ショリジョウ</t>
    </rPh>
    <rPh sb="119" eb="122">
      <t>ダイキボ</t>
    </rPh>
    <rPh sb="122" eb="124">
      <t>シュウゼン</t>
    </rPh>
    <rPh sb="125" eb="126">
      <t>オコナ</t>
    </rPh>
    <rPh sb="130" eb="132">
      <t>ジギョウ</t>
    </rPh>
    <rPh sb="133" eb="134">
      <t>ク</t>
    </rPh>
    <rPh sb="135" eb="136">
      <t>コ</t>
    </rPh>
    <rPh sb="140" eb="142">
      <t>ゾウカ</t>
    </rPh>
    <rPh sb="193" eb="195">
      <t>ネンド</t>
    </rPh>
    <rPh sb="201" eb="203">
      <t>ジュンジ</t>
    </rPh>
    <rPh sb="204" eb="207">
      <t>ダイキボ</t>
    </rPh>
    <rPh sb="207" eb="209">
      <t>シュウゼン</t>
    </rPh>
    <rPh sb="219" eb="22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</si>
</sst>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58-461A-9BE7-E682A13E2B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2558-461A-9BE7-E682A13E2B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81-43B9-AC8C-3CDB2C12E11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C681-43B9-AC8C-3CDB2C12E11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96.97</c:v>
                </c:pt>
                <c:pt idx="1">
                  <c:v>97.24</c:v>
                </c:pt>
                <c:pt idx="2">
                  <c:v>97.34</c:v>
                </c:pt>
                <c:pt idx="3">
                  <c:v>97.38</c:v>
                </c:pt>
                <c:pt idx="4">
                  <c:v>97.35</c:v>
                </c:pt>
              </c:numCache>
            </c:numRef>
          </c:val>
          <c:extLst>
            <c:ext xmlns:c16="http://schemas.microsoft.com/office/drawing/2014/chart" uri="{C3380CC4-5D6E-409C-BE32-E72D297353CC}">
              <c16:uniqueId val="{00000000-ECBB-47BB-B6DB-D1F597F021F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ECBB-47BB-B6DB-D1F597F021F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109.24</c:v>
                </c:pt>
                <c:pt idx="1">
                  <c:v>104.25</c:v>
                </c:pt>
                <c:pt idx="2">
                  <c:v>102.56</c:v>
                </c:pt>
                <c:pt idx="3">
                  <c:v>105.51</c:v>
                </c:pt>
                <c:pt idx="4">
                  <c:v>105.12</c:v>
                </c:pt>
              </c:numCache>
            </c:numRef>
          </c:val>
          <c:extLst>
            <c:ext xmlns:c16="http://schemas.microsoft.com/office/drawing/2014/chart" uri="{C3380CC4-5D6E-409C-BE32-E72D297353CC}">
              <c16:uniqueId val="{00000000-32A6-4AB9-B297-6C1BA63AFA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32A6-4AB9-B297-6C1BA63AFA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52.66</c:v>
                </c:pt>
                <c:pt idx="1">
                  <c:v>54.56</c:v>
                </c:pt>
                <c:pt idx="2">
                  <c:v>56.39</c:v>
                </c:pt>
                <c:pt idx="3">
                  <c:v>58.3</c:v>
                </c:pt>
                <c:pt idx="4">
                  <c:v>60.19</c:v>
                </c:pt>
              </c:numCache>
            </c:numRef>
          </c:val>
          <c:extLst>
            <c:ext xmlns:c16="http://schemas.microsoft.com/office/drawing/2014/chart" uri="{C3380CC4-5D6E-409C-BE32-E72D297353CC}">
              <c16:uniqueId val="{00000000-7FE7-4E1B-9759-FD93553136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7FE7-4E1B-9759-FD93553136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69-4251-9557-E55C15B99F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0869-4251-9557-E55C15B99F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DA-40F8-9DDA-0A7F5732522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32DA-40F8-9DDA-0A7F5732522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c:v>
                </c:pt>
                <c:pt idx="1">
                  <c:v>48.55</c:v>
                </c:pt>
                <c:pt idx="2">
                  <c:v>62.64</c:v>
                </c:pt>
                <c:pt idx="3">
                  <c:v>76.27</c:v>
                </c:pt>
                <c:pt idx="4">
                  <c:v>128.87</c:v>
                </c:pt>
              </c:numCache>
            </c:numRef>
          </c:val>
          <c:extLst>
            <c:ext xmlns:c16="http://schemas.microsoft.com/office/drawing/2014/chart" uri="{C3380CC4-5D6E-409C-BE32-E72D297353CC}">
              <c16:uniqueId val="{00000000-87E7-4AD3-B0B8-52A8619492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87E7-4AD3-B0B8-52A8619492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19.59</c:v>
                </c:pt>
                <c:pt idx="1">
                  <c:v>54.89</c:v>
                </c:pt>
                <c:pt idx="2">
                  <c:v>4.92</c:v>
                </c:pt>
                <c:pt idx="3">
                  <c:v>4.04</c:v>
                </c:pt>
                <c:pt idx="4">
                  <c:v>236.95</c:v>
                </c:pt>
              </c:numCache>
            </c:numRef>
          </c:val>
          <c:extLst>
            <c:ext xmlns:c16="http://schemas.microsoft.com/office/drawing/2014/chart" uri="{C3380CC4-5D6E-409C-BE32-E72D297353CC}">
              <c16:uniqueId val="{00000000-C23D-4DCC-8E49-5043AEFD799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C23D-4DCC-8E49-5043AEFD799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60.11</c:v>
                </c:pt>
                <c:pt idx="1">
                  <c:v>52.1</c:v>
                </c:pt>
                <c:pt idx="2">
                  <c:v>56</c:v>
                </c:pt>
                <c:pt idx="3">
                  <c:v>43.15</c:v>
                </c:pt>
                <c:pt idx="4">
                  <c:v>36.26</c:v>
                </c:pt>
              </c:numCache>
            </c:numRef>
          </c:val>
          <c:extLst>
            <c:ext xmlns:c16="http://schemas.microsoft.com/office/drawing/2014/chart" uri="{C3380CC4-5D6E-409C-BE32-E72D297353CC}">
              <c16:uniqueId val="{00000000-C24E-4503-B449-62A60A4B291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24E-4503-B449-62A60A4B291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188.79</c:v>
                </c:pt>
                <c:pt idx="1">
                  <c:v>220.14</c:v>
                </c:pt>
                <c:pt idx="2">
                  <c:v>205.45</c:v>
                </c:pt>
                <c:pt idx="3">
                  <c:v>262.38</c:v>
                </c:pt>
                <c:pt idx="4">
                  <c:v>313.86</c:v>
                </c:pt>
              </c:numCache>
            </c:numRef>
          </c:val>
          <c:extLst>
            <c:ext xmlns:c16="http://schemas.microsoft.com/office/drawing/2014/chart" uri="{C3380CC4-5D6E-409C-BE32-E72D297353CC}">
              <c16:uniqueId val="{00000000-9D81-402B-8390-C64ED010A3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D81-402B-8390-C64ED010A3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中央市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30597</v>
      </c>
      <c r="AM8" s="41"/>
      <c r="AN8" s="41"/>
      <c r="AO8" s="41"/>
      <c r="AP8" s="41"/>
      <c r="AQ8" s="41"/>
      <c r="AR8" s="41"/>
      <c r="AS8" s="41"/>
      <c r="AT8" s="34">
        <f>データ!T6</f>
        <v>31.69</v>
      </c>
      <c r="AU8" s="34"/>
      <c r="AV8" s="34"/>
      <c r="AW8" s="34"/>
      <c r="AX8" s="34"/>
      <c r="AY8" s="34"/>
      <c r="AZ8" s="34"/>
      <c r="BA8" s="34"/>
      <c r="BB8" s="34">
        <f>データ!U6</f>
        <v>965.51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79.760000000000005</v>
      </c>
      <c r="J10" s="34"/>
      <c r="K10" s="34"/>
      <c r="L10" s="34"/>
      <c r="M10" s="34"/>
      <c r="N10" s="34"/>
      <c r="O10" s="34"/>
      <c r="P10" s="34">
        <f>データ!P6</f>
        <v>9.7899999999999991</v>
      </c>
      <c r="Q10" s="34"/>
      <c r="R10" s="34"/>
      <c r="S10" s="34"/>
      <c r="T10" s="34"/>
      <c r="U10" s="34"/>
      <c r="V10" s="34"/>
      <c r="W10" s="34">
        <f>データ!Q6</f>
        <v>90.88</v>
      </c>
      <c r="X10" s="34"/>
      <c r="Y10" s="34"/>
      <c r="Z10" s="34"/>
      <c r="AA10" s="34"/>
      <c r="AB10" s="34"/>
      <c r="AC10" s="34"/>
      <c r="AD10" s="41">
        <f>データ!R6</f>
        <v>2200</v>
      </c>
      <c r="AE10" s="41"/>
      <c r="AF10" s="41"/>
      <c r="AG10" s="41"/>
      <c r="AH10" s="41"/>
      <c r="AI10" s="41"/>
      <c r="AJ10" s="41"/>
      <c r="AK10" s="2"/>
      <c r="AL10" s="41">
        <f>データ!V6</f>
        <v>2983</v>
      </c>
      <c r="AM10" s="41"/>
      <c r="AN10" s="41"/>
      <c r="AO10" s="41"/>
      <c r="AP10" s="41"/>
      <c r="AQ10" s="41"/>
      <c r="AR10" s="41"/>
      <c r="AS10" s="41"/>
      <c r="AT10" s="34">
        <f>データ!W6</f>
        <v>1.41</v>
      </c>
      <c r="AU10" s="34"/>
      <c r="AV10" s="34"/>
      <c r="AW10" s="34"/>
      <c r="AX10" s="34"/>
      <c r="AY10" s="34"/>
      <c r="AZ10" s="34"/>
      <c r="BA10" s="34"/>
      <c r="BB10" s="34">
        <f>データ!X6</f>
        <v>2115.6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LPc67dNNhat8lq3VG458x8BBfDeFah+KVVfwrOM7dXW6tgdlooT8wI7yEHVt8q6aI/YzqHnwUWIvOZLrDybkiQ==" saltValue="twYAae9PkaYKzZfHBfM6/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192147</v>
      </c>
      <c r="D6" s="19">
        <f t="shared" si="3"/>
        <v>46</v>
      </c>
      <c r="E6" s="19">
        <f t="shared" si="3"/>
        <v>17</v>
      </c>
      <c r="F6" s="19">
        <f t="shared" si="3"/>
        <v>5</v>
      </c>
      <c r="G6" s="19">
        <f t="shared" si="3"/>
        <v>0</v>
      </c>
      <c r="H6" s="19" t="str">
        <f t="shared" si="3"/>
        <v>山梨県　中央市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79.760000000000005</v>
      </c>
      <c r="P6" s="20">
        <f t="shared" si="3"/>
        <v>9.7899999999999991</v>
      </c>
      <c r="Q6" s="20">
        <f t="shared" si="3"/>
        <v>90.88</v>
      </c>
      <c r="R6" s="20">
        <f t="shared" si="3"/>
        <v>2200</v>
      </c>
      <c r="S6" s="20">
        <f t="shared" si="3"/>
        <v>30597</v>
      </c>
      <c r="T6" s="20">
        <f t="shared" si="3"/>
        <v>31.69</v>
      </c>
      <c r="U6" s="20">
        <f t="shared" si="3"/>
        <v>965.51</v>
      </c>
      <c r="V6" s="20">
        <f t="shared" si="3"/>
        <v>2983</v>
      </c>
      <c r="W6" s="20">
        <f t="shared" si="3"/>
        <v>1.41</v>
      </c>
      <c r="X6" s="20">
        <f t="shared" si="3"/>
        <v>2115.6</v>
      </c>
      <c r="Y6" s="21">
        <f>IF(Y7="",NA(),Y7)</f>
        <v>109.24</v>
      </c>
      <c r="Z6" s="21">
        <f t="shared" ref="Z6:AH6" si="4">IF(Z7="",NA(),Z7)</f>
        <v>104.25</v>
      </c>
      <c r="AA6" s="21">
        <f t="shared" si="4"/>
        <v>102.56</v>
      </c>
      <c r="AB6" s="21">
        <f t="shared" si="4"/>
        <v>105.51</v>
      </c>
      <c r="AC6" s="21">
        <f t="shared" si="4"/>
        <v>105.12</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47</v>
      </c>
      <c r="AV6" s="21">
        <f t="shared" ref="AV6:BD6" si="6">IF(AV7="",NA(),AV7)</f>
        <v>48.55</v>
      </c>
      <c r="AW6" s="21">
        <f t="shared" si="6"/>
        <v>62.64</v>
      </c>
      <c r="AX6" s="21">
        <f t="shared" si="6"/>
        <v>76.27</v>
      </c>
      <c r="AY6" s="21">
        <f t="shared" si="6"/>
        <v>128.87</v>
      </c>
      <c r="AZ6" s="21">
        <f t="shared" si="6"/>
        <v>37.24</v>
      </c>
      <c r="BA6" s="21">
        <f t="shared" si="6"/>
        <v>33.58</v>
      </c>
      <c r="BB6" s="21">
        <f t="shared" si="6"/>
        <v>35.42</v>
      </c>
      <c r="BC6" s="21">
        <f t="shared" si="6"/>
        <v>39.82</v>
      </c>
      <c r="BD6" s="21">
        <f t="shared" si="6"/>
        <v>41.03</v>
      </c>
      <c r="BE6" s="20" t="str">
        <f>IF(BE7="","",IF(BE7="-","【-】","【"&amp;SUBSTITUTE(TEXT(BE7,"#,##0.00"),"-","△")&amp;"】"))</f>
        <v>【47.19】</v>
      </c>
      <c r="BF6" s="21">
        <f>IF(BF7="",NA(),BF7)</f>
        <v>19.59</v>
      </c>
      <c r="BG6" s="21">
        <f t="shared" ref="BG6:BO6" si="7">IF(BG7="",NA(),BG7)</f>
        <v>54.89</v>
      </c>
      <c r="BH6" s="21">
        <f t="shared" si="7"/>
        <v>4.92</v>
      </c>
      <c r="BI6" s="21">
        <f t="shared" si="7"/>
        <v>4.04</v>
      </c>
      <c r="BJ6" s="21">
        <f t="shared" si="7"/>
        <v>236.95</v>
      </c>
      <c r="BK6" s="21">
        <f t="shared" si="7"/>
        <v>783.8</v>
      </c>
      <c r="BL6" s="21">
        <f t="shared" si="7"/>
        <v>778.81</v>
      </c>
      <c r="BM6" s="21">
        <f t="shared" si="7"/>
        <v>718.49</v>
      </c>
      <c r="BN6" s="21">
        <f t="shared" si="7"/>
        <v>743.31</v>
      </c>
      <c r="BO6" s="21">
        <f t="shared" si="7"/>
        <v>796.8</v>
      </c>
      <c r="BP6" s="20" t="str">
        <f>IF(BP7="","",IF(BP7="-","【-】","【"&amp;SUBSTITUTE(TEXT(BP7,"#,##0.00"),"-","△")&amp;"】"))</f>
        <v>【798.10】</v>
      </c>
      <c r="BQ6" s="21">
        <f>IF(BQ7="",NA(),BQ7)</f>
        <v>60.11</v>
      </c>
      <c r="BR6" s="21">
        <f t="shared" ref="BR6:BZ6" si="8">IF(BR7="",NA(),BR7)</f>
        <v>52.1</v>
      </c>
      <c r="BS6" s="21">
        <f t="shared" si="8"/>
        <v>56</v>
      </c>
      <c r="BT6" s="21">
        <f t="shared" si="8"/>
        <v>43.15</v>
      </c>
      <c r="BU6" s="21">
        <f t="shared" si="8"/>
        <v>36.26</v>
      </c>
      <c r="BV6" s="21">
        <f t="shared" si="8"/>
        <v>68.11</v>
      </c>
      <c r="BW6" s="21">
        <f t="shared" si="8"/>
        <v>67.23</v>
      </c>
      <c r="BX6" s="21">
        <f t="shared" si="8"/>
        <v>61.82</v>
      </c>
      <c r="BY6" s="21">
        <f t="shared" si="8"/>
        <v>61.15</v>
      </c>
      <c r="BZ6" s="21">
        <f t="shared" si="8"/>
        <v>58.41</v>
      </c>
      <c r="CA6" s="20" t="str">
        <f>IF(CA7="","",IF(CA7="-","【-】","【"&amp;SUBSTITUTE(TEXT(CA7,"#,##0.00"),"-","△")&amp;"】"))</f>
        <v>【54.51】</v>
      </c>
      <c r="CB6" s="21">
        <f>IF(CB7="",NA(),CB7)</f>
        <v>188.79</v>
      </c>
      <c r="CC6" s="21">
        <f t="shared" ref="CC6:CK6" si="9">IF(CC7="",NA(),CC7)</f>
        <v>220.14</v>
      </c>
      <c r="CD6" s="21">
        <f t="shared" si="9"/>
        <v>205.45</v>
      </c>
      <c r="CE6" s="21">
        <f t="shared" si="9"/>
        <v>262.38</v>
      </c>
      <c r="CF6" s="21">
        <f t="shared" si="9"/>
        <v>313.86</v>
      </c>
      <c r="CG6" s="21">
        <f t="shared" si="9"/>
        <v>222.41</v>
      </c>
      <c r="CH6" s="21">
        <f t="shared" si="9"/>
        <v>228.21</v>
      </c>
      <c r="CI6" s="21">
        <f t="shared" si="9"/>
        <v>246.9</v>
      </c>
      <c r="CJ6" s="21">
        <f t="shared" si="9"/>
        <v>250.43</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t="str">
        <f t="shared" si="10"/>
        <v>-</v>
      </c>
      <c r="CR6" s="21">
        <f t="shared" si="10"/>
        <v>55.26</v>
      </c>
      <c r="CS6" s="21">
        <f t="shared" si="10"/>
        <v>54.54</v>
      </c>
      <c r="CT6" s="21">
        <f t="shared" si="10"/>
        <v>52.9</v>
      </c>
      <c r="CU6" s="21">
        <f t="shared" si="10"/>
        <v>52.63</v>
      </c>
      <c r="CV6" s="21">
        <f t="shared" si="10"/>
        <v>52.34</v>
      </c>
      <c r="CW6" s="20" t="str">
        <f>IF(CW7="","",IF(CW7="-","【-】","【"&amp;SUBSTITUTE(TEXT(CW7,"#,##0.00"),"-","△")&amp;"】"))</f>
        <v>【49.92】</v>
      </c>
      <c r="CX6" s="21">
        <f>IF(CX7="",NA(),CX7)</f>
        <v>96.97</v>
      </c>
      <c r="CY6" s="21">
        <f t="shared" ref="CY6:DG6" si="11">IF(CY7="",NA(),CY7)</f>
        <v>97.24</v>
      </c>
      <c r="CZ6" s="21">
        <f t="shared" si="11"/>
        <v>97.34</v>
      </c>
      <c r="DA6" s="21">
        <f t="shared" si="11"/>
        <v>97.38</v>
      </c>
      <c r="DB6" s="21">
        <f t="shared" si="11"/>
        <v>97.35</v>
      </c>
      <c r="DC6" s="21">
        <f t="shared" si="11"/>
        <v>90.52</v>
      </c>
      <c r="DD6" s="21">
        <f t="shared" si="11"/>
        <v>90.3</v>
      </c>
      <c r="DE6" s="21">
        <f t="shared" si="11"/>
        <v>90.3</v>
      </c>
      <c r="DF6" s="21">
        <f t="shared" si="11"/>
        <v>90.32</v>
      </c>
      <c r="DG6" s="21">
        <f t="shared" si="11"/>
        <v>90.05</v>
      </c>
      <c r="DH6" s="20" t="str">
        <f>IF(DH7="","",IF(DH7="-","【-】","【"&amp;SUBSTITUTE(TEXT(DH7,"#,##0.00"),"-","△")&amp;"】"))</f>
        <v>【87.80】</v>
      </c>
      <c r="DI6" s="21">
        <f>IF(DI7="",NA(),DI7)</f>
        <v>52.66</v>
      </c>
      <c r="DJ6" s="21">
        <f t="shared" ref="DJ6:DR6" si="12">IF(DJ7="",NA(),DJ7)</f>
        <v>54.56</v>
      </c>
      <c r="DK6" s="21">
        <f t="shared" si="12"/>
        <v>56.39</v>
      </c>
      <c r="DL6" s="21">
        <f t="shared" si="12"/>
        <v>58.3</v>
      </c>
      <c r="DM6" s="21">
        <f t="shared" si="12"/>
        <v>60.19</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192147</v>
      </c>
      <c r="D7" s="23">
        <v>46</v>
      </c>
      <c r="E7" s="23">
        <v>17</v>
      </c>
      <c r="F7" s="23">
        <v>5</v>
      </c>
      <c r="G7" s="23">
        <v>0</v>
      </c>
      <c r="H7" s="23" t="s">
        <v>96</v>
      </c>
      <c r="I7" s="23" t="s">
        <v>97</v>
      </c>
      <c r="J7" s="23" t="s">
        <v>98</v>
      </c>
      <c r="K7" s="23" t="s">
        <v>99</v>
      </c>
      <c r="L7" s="23" t="s">
        <v>100</v>
      </c>
      <c r="M7" s="23" t="s">
        <v>101</v>
      </c>
      <c r="N7" s="24" t="s">
        <v>102</v>
      </c>
      <c r="O7" s="24">
        <v>79.760000000000005</v>
      </c>
      <c r="P7" s="24">
        <v>9.7899999999999991</v>
      </c>
      <c r="Q7" s="24">
        <v>90.88</v>
      </c>
      <c r="R7" s="24">
        <v>2200</v>
      </c>
      <c r="S7" s="24">
        <v>30597</v>
      </c>
      <c r="T7" s="24">
        <v>31.69</v>
      </c>
      <c r="U7" s="24">
        <v>965.51</v>
      </c>
      <c r="V7" s="24">
        <v>2983</v>
      </c>
      <c r="W7" s="24">
        <v>1.41</v>
      </c>
      <c r="X7" s="24">
        <v>2115.6</v>
      </c>
      <c r="Y7" s="24">
        <v>109.24</v>
      </c>
      <c r="Z7" s="24">
        <v>104.25</v>
      </c>
      <c r="AA7" s="24">
        <v>102.56</v>
      </c>
      <c r="AB7" s="24">
        <v>105.51</v>
      </c>
      <c r="AC7" s="24">
        <v>105.12</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47</v>
      </c>
      <c r="AV7" s="24">
        <v>48.55</v>
      </c>
      <c r="AW7" s="24">
        <v>62.64</v>
      </c>
      <c r="AX7" s="24">
        <v>76.27</v>
      </c>
      <c r="AY7" s="24">
        <v>128.87</v>
      </c>
      <c r="AZ7" s="24">
        <v>37.24</v>
      </c>
      <c r="BA7" s="24">
        <v>33.58</v>
      </c>
      <c r="BB7" s="24">
        <v>35.42</v>
      </c>
      <c r="BC7" s="24">
        <v>39.82</v>
      </c>
      <c r="BD7" s="24">
        <v>41.03</v>
      </c>
      <c r="BE7" s="24">
        <v>47.19</v>
      </c>
      <c r="BF7" s="24">
        <v>19.59</v>
      </c>
      <c r="BG7" s="24">
        <v>54.89</v>
      </c>
      <c r="BH7" s="24">
        <v>4.92</v>
      </c>
      <c r="BI7" s="24">
        <v>4.04</v>
      </c>
      <c r="BJ7" s="24">
        <v>236.95</v>
      </c>
      <c r="BK7" s="24">
        <v>783.8</v>
      </c>
      <c r="BL7" s="24">
        <v>778.81</v>
      </c>
      <c r="BM7" s="24">
        <v>718.49</v>
      </c>
      <c r="BN7" s="24">
        <v>743.31</v>
      </c>
      <c r="BO7" s="24">
        <v>796.8</v>
      </c>
      <c r="BP7" s="24">
        <v>798.1</v>
      </c>
      <c r="BQ7" s="24">
        <v>60.11</v>
      </c>
      <c r="BR7" s="24">
        <v>52.1</v>
      </c>
      <c r="BS7" s="24">
        <v>56</v>
      </c>
      <c r="BT7" s="24">
        <v>43.15</v>
      </c>
      <c r="BU7" s="24">
        <v>36.26</v>
      </c>
      <c r="BV7" s="24">
        <v>68.11</v>
      </c>
      <c r="BW7" s="24">
        <v>67.23</v>
      </c>
      <c r="BX7" s="24">
        <v>61.82</v>
      </c>
      <c r="BY7" s="24">
        <v>61.15</v>
      </c>
      <c r="BZ7" s="24">
        <v>58.41</v>
      </c>
      <c r="CA7" s="24">
        <v>54.51</v>
      </c>
      <c r="CB7" s="24">
        <v>188.79</v>
      </c>
      <c r="CC7" s="24">
        <v>220.14</v>
      </c>
      <c r="CD7" s="24">
        <v>205.45</v>
      </c>
      <c r="CE7" s="24">
        <v>262.38</v>
      </c>
      <c r="CF7" s="24">
        <v>313.86</v>
      </c>
      <c r="CG7" s="24">
        <v>222.41</v>
      </c>
      <c r="CH7" s="24">
        <v>228.21</v>
      </c>
      <c r="CI7" s="24">
        <v>246.9</v>
      </c>
      <c r="CJ7" s="24">
        <v>250.43</v>
      </c>
      <c r="CK7" s="24">
        <v>267.33999999999997</v>
      </c>
      <c r="CL7" s="24">
        <v>286.33</v>
      </c>
      <c r="CM7" s="24" t="s">
        <v>102</v>
      </c>
      <c r="CN7" s="24" t="s">
        <v>102</v>
      </c>
      <c r="CO7" s="24" t="s">
        <v>102</v>
      </c>
      <c r="CP7" s="24" t="s">
        <v>102</v>
      </c>
      <c r="CQ7" s="24" t="s">
        <v>102</v>
      </c>
      <c r="CR7" s="24">
        <v>55.26</v>
      </c>
      <c r="CS7" s="24">
        <v>54.54</v>
      </c>
      <c r="CT7" s="24">
        <v>52.9</v>
      </c>
      <c r="CU7" s="24">
        <v>52.63</v>
      </c>
      <c r="CV7" s="24">
        <v>52.34</v>
      </c>
      <c r="CW7" s="24">
        <v>49.92</v>
      </c>
      <c r="CX7" s="24">
        <v>96.97</v>
      </c>
      <c r="CY7" s="24">
        <v>97.24</v>
      </c>
      <c r="CZ7" s="24">
        <v>97.34</v>
      </c>
      <c r="DA7" s="24">
        <v>97.38</v>
      </c>
      <c r="DB7" s="24">
        <v>97.35</v>
      </c>
      <c r="DC7" s="24">
        <v>90.52</v>
      </c>
      <c r="DD7" s="24">
        <v>90.3</v>
      </c>
      <c r="DE7" s="24">
        <v>90.3</v>
      </c>
      <c r="DF7" s="24">
        <v>90.32</v>
      </c>
      <c r="DG7" s="24">
        <v>90.05</v>
      </c>
      <c r="DH7" s="24">
        <v>87.8</v>
      </c>
      <c r="DI7" s="24">
        <v>52.66</v>
      </c>
      <c r="DJ7" s="24">
        <v>54.56</v>
      </c>
      <c r="DK7" s="24">
        <v>56.39</v>
      </c>
      <c r="DL7" s="24">
        <v>58.3</v>
      </c>
      <c r="DM7" s="24">
        <v>60.19</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2026-02-17T02:32:48Z</cp:lastPrinted>
  <dcterms:created xsi:type="dcterms:W3CDTF">2025-12-23T06:19:43Z</dcterms:created>
  <dcterms:modified xsi:type="dcterms:W3CDTF">2026-02-17T02:36:19Z</dcterms:modified>
  <cp:category/>
</cp:coreProperties>
</file>