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FILE01\share\06 産業建設部\03 上下水道課\下水道\◆送受信メール◆\R7年度\02-01完了\R80121Fw 【山梨県市町村振興課：２／６〆】公営企業に係る経営比較分析表（令和６年度決算）の分析等について（依頼）\"/>
    </mc:Choice>
  </mc:AlternateContent>
  <workbookProtection workbookAlgorithmName="SHA-512" workbookHashValue="/DmiJ7vluNX32qOiZpOCBoCzEDdUquHKniE1VsvkLNvC5k90gMeFIxsycomvB1vXYtzM1NA/Wj5t1ePEgUi1JQ==" workbookSaltValue="Pj5p3fJP4IB1QLZ68+kTA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<sst xmlns="http://schemas.openxmlformats.org/spreadsheetml/2006/main" count="236" uniqueCount="116">
  <si>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</si>
  <si>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</si>
  <si>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</si>
  <si>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</si>
  <si>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</si>
  <si>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</si>
  <si>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</si>
  <si>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</si>
  <si>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</si>
  <si>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</si>
  <si>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</si>
  <si>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</si>
  <si>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</si>
  <si>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</si>
  <si>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</si>
  <si>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</si>
  <si>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</si>
  <si>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</si>
  <si>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</si>
  <si>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</si>
  <si>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</si>
  <si>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</si>
  <si>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</si>
  <si>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</si>
  <si>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</si>
  <si>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</si>
  <si>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</si>
  <si>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</si>
  <si>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</si>
  <si>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</si>
  <si>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</si>
  <si>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</si>
  <si>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</si>
  <si>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</si>
  <si>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</si>
  <si>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</si>
  <si>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</si>
  <si>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</si>
  <si>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</si>
  <si>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</si>
  <si>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</si>
  <si>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</si>
  <si>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</si>
  <si>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</si>
  <si>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</si>
  <si>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</si>
  <si>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</si>
  <si>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</si>
  <si>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</si>
  <si>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</si>
  <si>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</si>
  <si>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</si>
  <si>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</si>
  <si>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</si>
  <si>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</si>
  <si>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</si>
  <si>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</si>
  <si>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</si>
  <si>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</si>
  <si>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</si>
  <si>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</si>
  <si>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</si>
  <si>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</si>
  <si>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</si>
  <si>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</si>
  <si>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</si>
  <si>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</si>
  <si>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</si>
  <si>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</si>
  <si>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</si>
  <si>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</si>
  <si>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</si>
  <si>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</si>
  <si>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</si>
  <si>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</si>
  <si>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</si>
  <si>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</si>
  <si>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</si>
  <si>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</si>
  <si>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</si>
  <si>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</si>
  <si>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</si>
  <si>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</si>
  <si>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</si>
  <si>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</si>
  <si>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</si>
  <si>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</si>
  <si>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</si>
  <si>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</si>
  <si>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</si>
  <si>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</si>
  <si>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</si>
  <si>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</si>
  <si>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</si>
  <si>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</si>
  <si>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</si>
  <si>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中央市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</si>
  <si>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</si>
  <si>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</si>
  <si>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</si>
  <si>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</si>
  <si>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</si>
  <si>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</si>
  <si>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</si>
  <si>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</si>
  <si>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</si>
  <si>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</si>
  <si>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</si>
  <si>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</si>
  <si>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</si>
  <si>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</si>
  <si>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</si>
  <si>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</si>
  <si>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下水道使用料においては、今後増加していく見込みである。ただし、支出においては利子の上昇や物価高において汚水処理費や維持管理（釜無川流域下水道の維持管理負担金等）が増加見込のため経営基盤の強化が求められる。健全な運営を行うため、中央市公共下水道事業経営戦略に基づき、使用料の見直しにおける適正な使用料収入の確保とともに、経費削減の取り組みを進める必要がある。</t>
    <rPh sb="38" eb="40">
      <t>リシ</t>
    </rPh>
    <phoneticPr fontId="4"/>
  </si>
  <si>
    <r>
      <rPr>
        <sz val="11"/>
        <rFont val="ＭＳ ゴシック"/>
        <family val="3"/>
        <charset val="128"/>
      </rPr>
      <t>①経常収支比率においては100％を超え経営上問題ないように見えるが、⑤経費回収率においては100％を下回っていることから下水道使用料にて汚水処理費を賄えていない状況が続いている。</t>
    </r>
    <r>
      <rPr>
        <sz val="11"/>
        <color rgb="FFFF0000"/>
        <rFont val="ＭＳ ゴシック"/>
        <family val="3"/>
        <charset val="128"/>
      </rPr>
      <t xml:space="preserve">
</t>
    </r>
    <r>
      <rPr>
        <sz val="11"/>
        <rFont val="ＭＳ ゴシック"/>
        <family val="3"/>
        <charset val="128"/>
      </rPr>
      <t>④企業債残高対事業規模比率は、類似団体等と比較すると高い値となっている。面整備率（事業計画比）については、88.1％となり昨年度と比較して約0.2％の整備率増加となった。</t>
    </r>
    <r>
      <rPr>
        <sz val="11"/>
        <color rgb="FFFF0000"/>
        <rFont val="ＭＳ ゴシック"/>
        <family val="3"/>
        <charset val="128"/>
      </rPr>
      <t xml:space="preserve">
</t>
    </r>
    <r>
      <rPr>
        <sz val="11"/>
        <rFont val="ＭＳ ゴシック"/>
        <family val="3"/>
        <charset val="128"/>
      </rPr>
      <t xml:space="preserve">⑤経費回収率については、年々下がってきており、類似団体等と比較すると低い値となっている。令和7年度に料金改定を行い、また、5年毎に料金の見直をし増加に務める。
</t>
    </r>
    <r>
      <rPr>
        <sz val="11"/>
        <color rgb="FFFF0000"/>
        <rFont val="ＭＳ ゴシック"/>
        <family val="3"/>
        <charset val="128"/>
      </rPr>
      <t xml:space="preserve">
</t>
    </r>
    <r>
      <rPr>
        <sz val="11"/>
        <rFont val="ＭＳ ゴシック"/>
        <family val="3"/>
        <charset val="128"/>
      </rPr>
      <t xml:space="preserve">⑥汚水処理原価は、類似団体と比較しても低い水準であるが、令和2年度から比較すると増加傾向であり、汚水維持管理費の増加によるものである。
</t>
    </r>
    <r>
      <rPr>
        <sz val="11"/>
        <color rgb="FFFF0000"/>
        <rFont val="ＭＳ ゴシック"/>
        <family val="3"/>
        <charset val="128"/>
      </rPr>
      <t xml:space="preserve">
</t>
    </r>
    <r>
      <rPr>
        <sz val="11"/>
        <rFont val="ＭＳ ゴシック"/>
        <family val="3"/>
        <charset val="128"/>
      </rPr>
      <t xml:space="preserve">⑧水洗化率は、類似団体と比較すると令和5年度に類似団体の平均値が急激に上がったため平均値下回たが、今後、更なる向上に向けて啓発活動を今後も行う必要がある。
</t>
    </r>
    <rPh sb="179" eb="181">
      <t>ケイヒ</t>
    </rPh>
    <rPh sb="181" eb="184">
      <t>カイシュウリツ</t>
    </rPh>
    <rPh sb="190" eb="192">
      <t>ネンネン</t>
    </rPh>
    <rPh sb="192" eb="193">
      <t>サ</t>
    </rPh>
    <rPh sb="212" eb="213">
      <t>ヒク</t>
    </rPh>
    <rPh sb="222" eb="224">
      <t>レイワ</t>
    </rPh>
    <rPh sb="225" eb="227">
      <t>ネンド</t>
    </rPh>
    <rPh sb="228" eb="232">
      <t>リョウキンカイテイ</t>
    </rPh>
    <rPh sb="233" eb="234">
      <t>オコナ</t>
    </rPh>
    <rPh sb="240" eb="242">
      <t>ネンゴト</t>
    </rPh>
    <rPh sb="243" eb="245">
      <t>リョウキン</t>
    </rPh>
    <rPh sb="246" eb="248">
      <t>ミナオ</t>
    </rPh>
    <rPh sb="250" eb="252">
      <t>ゾウカ</t>
    </rPh>
    <rPh sb="253" eb="254">
      <t>ツト</t>
    </rPh>
    <phoneticPr fontId="4"/>
  </si>
  <si>
    <t>①年々増加しており、今後も法定耐用年数に近い資産は増加傾向となることが推測される。既存ストック情報を活用し計画的かつ効率的に老朽化対策を実施していく必要がある。</t>
    <rPh sb="1" eb="3">
      <t>ネンネン</t>
    </rPh>
    <rPh sb="3" eb="5">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</si>
</sst>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C7-4A00-838F-EC5890E3B46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0.09</c:v>
                </c:pt>
                <c:pt idx="4">
                  <c:v>0.15</c:v>
                </c:pt>
              </c:numCache>
            </c:numRef>
          </c:val>
          <c:smooth val="0"/>
          <c:extLst>
            <c:ext xmlns:c16="http://schemas.microsoft.com/office/drawing/2014/chart" uri="{C3380CC4-5D6E-409C-BE32-E72D297353CC}">
              <c16:uniqueId val="{00000001-12C7-4A00-838F-EC5890E3B46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56-412A-B706-6AF4D1049AB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56.51</c:v>
                </c:pt>
                <c:pt idx="4">
                  <c:v>56.85</c:v>
                </c:pt>
              </c:numCache>
            </c:numRef>
          </c:val>
          <c:smooth val="0"/>
          <c:extLst>
            <c:ext xmlns:c16="http://schemas.microsoft.com/office/drawing/2014/chart" uri="{C3380CC4-5D6E-409C-BE32-E72D297353CC}">
              <c16:uniqueId val="{00000001-BB56-412A-B706-6AF4D1049AB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86.59</c:v>
                </c:pt>
                <c:pt idx="1">
                  <c:v>87.62</c:v>
                </c:pt>
                <c:pt idx="2">
                  <c:v>88.05</c:v>
                </c:pt>
                <c:pt idx="3">
                  <c:v>89.25</c:v>
                </c:pt>
                <c:pt idx="4">
                  <c:v>89.5</c:v>
                </c:pt>
              </c:numCache>
            </c:numRef>
          </c:val>
          <c:extLst>
            <c:ext xmlns:c16="http://schemas.microsoft.com/office/drawing/2014/chart" uri="{C3380CC4-5D6E-409C-BE32-E72D297353CC}">
              <c16:uniqueId val="{00000000-CFB5-4CE1-9ECC-F2CBAE5D509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90.62</c:v>
                </c:pt>
                <c:pt idx="4">
                  <c:v>90.79</c:v>
                </c:pt>
              </c:numCache>
            </c:numRef>
          </c:val>
          <c:smooth val="0"/>
          <c:extLst>
            <c:ext xmlns:c16="http://schemas.microsoft.com/office/drawing/2014/chart" uri="{C3380CC4-5D6E-409C-BE32-E72D297353CC}">
              <c16:uniqueId val="{00000001-CFB5-4CE1-9ECC-F2CBAE5D509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106.83</c:v>
                </c:pt>
                <c:pt idx="1">
                  <c:v>106.14</c:v>
                </c:pt>
                <c:pt idx="2">
                  <c:v>105.32</c:v>
                </c:pt>
                <c:pt idx="3">
                  <c:v>100.54</c:v>
                </c:pt>
                <c:pt idx="4">
                  <c:v>102.27</c:v>
                </c:pt>
              </c:numCache>
            </c:numRef>
          </c:val>
          <c:extLst>
            <c:ext xmlns:c16="http://schemas.microsoft.com/office/drawing/2014/chart" uri="{C3380CC4-5D6E-409C-BE32-E72D297353CC}">
              <c16:uniqueId val="{00000000-7B32-4A26-8BE0-CE9BA08B9EF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106.53</c:v>
                </c:pt>
                <c:pt idx="4">
                  <c:v>105.5</c:v>
                </c:pt>
              </c:numCache>
            </c:numRef>
          </c:val>
          <c:smooth val="0"/>
          <c:extLst>
            <c:ext xmlns:c16="http://schemas.microsoft.com/office/drawing/2014/chart" uri="{C3380CC4-5D6E-409C-BE32-E72D297353CC}">
              <c16:uniqueId val="{00000001-7B32-4A26-8BE0-CE9BA08B9EF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32.159999999999997</c:v>
                </c:pt>
                <c:pt idx="1">
                  <c:v>33.520000000000003</c:v>
                </c:pt>
                <c:pt idx="2">
                  <c:v>35.01</c:v>
                </c:pt>
                <c:pt idx="3">
                  <c:v>36.61</c:v>
                </c:pt>
                <c:pt idx="4">
                  <c:v>37.94</c:v>
                </c:pt>
              </c:numCache>
            </c:numRef>
          </c:val>
          <c:extLst>
            <c:ext xmlns:c16="http://schemas.microsoft.com/office/drawing/2014/chart" uri="{C3380CC4-5D6E-409C-BE32-E72D297353CC}">
              <c16:uniqueId val="{00000000-3BA5-4AD1-95BD-176A07D7F63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26.9</c:v>
                </c:pt>
                <c:pt idx="4">
                  <c:v>28.47</c:v>
                </c:pt>
              </c:numCache>
            </c:numRef>
          </c:val>
          <c:smooth val="0"/>
          <c:extLst>
            <c:ext xmlns:c16="http://schemas.microsoft.com/office/drawing/2014/chart" uri="{C3380CC4-5D6E-409C-BE32-E72D297353CC}">
              <c16:uniqueId val="{00000001-3BA5-4AD1-95BD-176A07D7F63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DC-418B-B4C7-78D478D3F10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2.08</c:v>
                </c:pt>
                <c:pt idx="4">
                  <c:v>1.87</c:v>
                </c:pt>
              </c:numCache>
            </c:numRef>
          </c:val>
          <c:smooth val="0"/>
          <c:extLst>
            <c:ext xmlns:c16="http://schemas.microsoft.com/office/drawing/2014/chart" uri="{C3380CC4-5D6E-409C-BE32-E72D297353CC}">
              <c16:uniqueId val="{00000001-FEDC-418B-B4C7-78D478D3F10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19-41E8-AF94-FFF08AE0953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18.41</c:v>
                </c:pt>
                <c:pt idx="4">
                  <c:v>16.91</c:v>
                </c:pt>
              </c:numCache>
            </c:numRef>
          </c:val>
          <c:smooth val="0"/>
          <c:extLst>
            <c:ext xmlns:c16="http://schemas.microsoft.com/office/drawing/2014/chart" uri="{C3380CC4-5D6E-409C-BE32-E72D297353CC}">
              <c16:uniqueId val="{00000001-FC19-41E8-AF94-FFF08AE0953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31.43</c:v>
                </c:pt>
                <c:pt idx="1">
                  <c:v>32.79</c:v>
                </c:pt>
                <c:pt idx="2">
                  <c:v>40.11</c:v>
                </c:pt>
                <c:pt idx="3">
                  <c:v>38.08</c:v>
                </c:pt>
                <c:pt idx="4">
                  <c:v>41.53</c:v>
                </c:pt>
              </c:numCache>
            </c:numRef>
          </c:val>
          <c:extLst>
            <c:ext xmlns:c16="http://schemas.microsoft.com/office/drawing/2014/chart" uri="{C3380CC4-5D6E-409C-BE32-E72D297353CC}">
              <c16:uniqueId val="{00000000-7FE1-4677-B867-28693D2AC92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74.790000000000006</c:v>
                </c:pt>
                <c:pt idx="4">
                  <c:v>73.930000000000007</c:v>
                </c:pt>
              </c:numCache>
            </c:numRef>
          </c:val>
          <c:smooth val="0"/>
          <c:extLst>
            <c:ext xmlns:c16="http://schemas.microsoft.com/office/drawing/2014/chart" uri="{C3380CC4-5D6E-409C-BE32-E72D297353CC}">
              <c16:uniqueId val="{00000001-7FE1-4677-B867-28693D2AC92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1725.87</c:v>
                </c:pt>
                <c:pt idx="1">
                  <c:v>2059.54</c:v>
                </c:pt>
                <c:pt idx="2">
                  <c:v>2043.85</c:v>
                </c:pt>
                <c:pt idx="3">
                  <c:v>1711.14</c:v>
                </c:pt>
                <c:pt idx="4">
                  <c:v>2186.4699999999998</c:v>
                </c:pt>
              </c:numCache>
            </c:numRef>
          </c:val>
          <c:extLst>
            <c:ext xmlns:c16="http://schemas.microsoft.com/office/drawing/2014/chart" uri="{C3380CC4-5D6E-409C-BE32-E72D297353CC}">
              <c16:uniqueId val="{00000000-92D6-433A-BCB4-DD1BDD1B5C0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767.56</c:v>
                </c:pt>
                <c:pt idx="4">
                  <c:v>795.22</c:v>
                </c:pt>
              </c:numCache>
            </c:numRef>
          </c:val>
          <c:smooth val="0"/>
          <c:extLst>
            <c:ext xmlns:c16="http://schemas.microsoft.com/office/drawing/2014/chart" uri="{C3380CC4-5D6E-409C-BE32-E72D297353CC}">
              <c16:uniqueId val="{00000001-92D6-433A-BCB4-DD1BDD1B5C0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82.83</c:v>
                </c:pt>
                <c:pt idx="1">
                  <c:v>81.040000000000006</c:v>
                </c:pt>
                <c:pt idx="2">
                  <c:v>80.19</c:v>
                </c:pt>
                <c:pt idx="3">
                  <c:v>79.739999999999995</c:v>
                </c:pt>
                <c:pt idx="4">
                  <c:v>79.36</c:v>
                </c:pt>
              </c:numCache>
            </c:numRef>
          </c:val>
          <c:extLst>
            <c:ext xmlns:c16="http://schemas.microsoft.com/office/drawing/2014/chart" uri="{C3380CC4-5D6E-409C-BE32-E72D297353CC}">
              <c16:uniqueId val="{00000000-4167-42CA-ABFA-5E4B80FE8EE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90.23</c:v>
                </c:pt>
                <c:pt idx="4">
                  <c:v>90.78</c:v>
                </c:pt>
              </c:numCache>
            </c:numRef>
          </c:val>
          <c:smooth val="0"/>
          <c:extLst>
            <c:ext xmlns:c16="http://schemas.microsoft.com/office/drawing/2014/chart" uri="{C3380CC4-5D6E-409C-BE32-E72D297353CC}">
              <c16:uniqueId val="{00000001-4167-42CA-ABFA-5E4B80FE8EE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144.58000000000001</c:v>
                </c:pt>
                <c:pt idx="1">
                  <c:v>148.33000000000001</c:v>
                </c:pt>
                <c:pt idx="2">
                  <c:v>150.49</c:v>
                </c:pt>
                <c:pt idx="3">
                  <c:v>150.47999999999999</c:v>
                </c:pt>
                <c:pt idx="4">
                  <c:v>150.41999999999999</c:v>
                </c:pt>
              </c:numCache>
            </c:numRef>
          </c:val>
          <c:extLst>
            <c:ext xmlns:c16="http://schemas.microsoft.com/office/drawing/2014/chart" uri="{C3380CC4-5D6E-409C-BE32-E72D297353CC}">
              <c16:uniqueId val="{00000000-37CC-4FED-B31C-63A8E2D1DC4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170.2</c:v>
                </c:pt>
                <c:pt idx="4">
                  <c:v>170.83</c:v>
                </c:pt>
              </c:numCache>
            </c:numRef>
          </c:val>
          <c:smooth val="0"/>
          <c:extLst>
            <c:ext xmlns:c16="http://schemas.microsoft.com/office/drawing/2014/chart" uri="{C3380CC4-5D6E-409C-BE32-E72D297353CC}">
              <c16:uniqueId val="{00000001-37CC-4FED-B31C-63A8E2D1DC4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25"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山梨県　中央市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30597</v>
      </c>
      <c r="AM8" s="41"/>
      <c r="AN8" s="41"/>
      <c r="AO8" s="41"/>
      <c r="AP8" s="41"/>
      <c r="AQ8" s="41"/>
      <c r="AR8" s="41"/>
      <c r="AS8" s="41"/>
      <c r="AT8" s="34">
        <f>データ!T6</f>
        <v>31.69</v>
      </c>
      <c r="AU8" s="34"/>
      <c r="AV8" s="34"/>
      <c r="AW8" s="34"/>
      <c r="AX8" s="34"/>
      <c r="AY8" s="34"/>
      <c r="AZ8" s="34"/>
      <c r="BA8" s="34"/>
      <c r="BB8" s="34">
        <f>データ!U6</f>
        <v>965.51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57.86</v>
      </c>
      <c r="J10" s="34"/>
      <c r="K10" s="34"/>
      <c r="L10" s="34"/>
      <c r="M10" s="34"/>
      <c r="N10" s="34"/>
      <c r="O10" s="34"/>
      <c r="P10" s="34">
        <f>データ!P6</f>
        <v>72.38</v>
      </c>
      <c r="Q10" s="34"/>
      <c r="R10" s="34"/>
      <c r="S10" s="34"/>
      <c r="T10" s="34"/>
      <c r="U10" s="34"/>
      <c r="V10" s="34"/>
      <c r="W10" s="34">
        <f>データ!Q6</f>
        <v>96.17</v>
      </c>
      <c r="X10" s="34"/>
      <c r="Y10" s="34"/>
      <c r="Z10" s="34"/>
      <c r="AA10" s="34"/>
      <c r="AB10" s="34"/>
      <c r="AC10" s="34"/>
      <c r="AD10" s="41">
        <f>データ!R6</f>
        <v>2200</v>
      </c>
      <c r="AE10" s="41"/>
      <c r="AF10" s="41"/>
      <c r="AG10" s="41"/>
      <c r="AH10" s="41"/>
      <c r="AI10" s="41"/>
      <c r="AJ10" s="41"/>
      <c r="AK10" s="2"/>
      <c r="AL10" s="41">
        <f>データ!V6</f>
        <v>22047</v>
      </c>
      <c r="AM10" s="41"/>
      <c r="AN10" s="41"/>
      <c r="AO10" s="41"/>
      <c r="AP10" s="41"/>
      <c r="AQ10" s="41"/>
      <c r="AR10" s="41"/>
      <c r="AS10" s="41"/>
      <c r="AT10" s="34">
        <f>データ!W6</f>
        <v>6.18</v>
      </c>
      <c r="AU10" s="34"/>
      <c r="AV10" s="34"/>
      <c r="AW10" s="34"/>
      <c r="AX10" s="34"/>
      <c r="AY10" s="34"/>
      <c r="AZ10" s="34"/>
      <c r="BA10" s="34"/>
      <c r="BB10" s="34">
        <f>データ!X6</f>
        <v>3567.48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4FrBNtgybSuRB1772zWyYOA95baSt5c8QAbkBCaMT2a4kPKUNCSfIcaSkkGeQ5yKwCk9ZxIgcW3Tp7iSfcAxUw==" saltValue="OfgTejIKbcZKF3ZGlKWpS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192147</v>
      </c>
      <c r="D6" s="19">
        <f t="shared" si="3"/>
        <v>46</v>
      </c>
      <c r="E6" s="19">
        <f t="shared" si="3"/>
        <v>17</v>
      </c>
      <c r="F6" s="19">
        <f t="shared" si="3"/>
        <v>1</v>
      </c>
      <c r="G6" s="19">
        <f t="shared" si="3"/>
        <v>0</v>
      </c>
      <c r="H6" s="19" t="str">
        <f t="shared" si="3"/>
        <v>山梨県　中央市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57.86</v>
      </c>
      <c r="P6" s="20">
        <f t="shared" si="3"/>
        <v>72.38</v>
      </c>
      <c r="Q6" s="20">
        <f t="shared" si="3"/>
        <v>96.17</v>
      </c>
      <c r="R6" s="20">
        <f t="shared" si="3"/>
        <v>2200</v>
      </c>
      <c r="S6" s="20">
        <f t="shared" si="3"/>
        <v>30597</v>
      </c>
      <c r="T6" s="20">
        <f t="shared" si="3"/>
        <v>31.69</v>
      </c>
      <c r="U6" s="20">
        <f t="shared" si="3"/>
        <v>965.51</v>
      </c>
      <c r="V6" s="20">
        <f t="shared" si="3"/>
        <v>22047</v>
      </c>
      <c r="W6" s="20">
        <f t="shared" si="3"/>
        <v>6.18</v>
      </c>
      <c r="X6" s="20">
        <f t="shared" si="3"/>
        <v>3567.48</v>
      </c>
      <c r="Y6" s="21">
        <f>IF(Y7="",NA(),Y7)</f>
        <v>106.83</v>
      </c>
      <c r="Z6" s="21">
        <f t="shared" ref="Z6:AH6" si="4">IF(Z7="",NA(),Z7)</f>
        <v>106.14</v>
      </c>
      <c r="AA6" s="21">
        <f t="shared" si="4"/>
        <v>105.32</v>
      </c>
      <c r="AB6" s="21">
        <f t="shared" si="4"/>
        <v>100.54</v>
      </c>
      <c r="AC6" s="21">
        <f t="shared" si="4"/>
        <v>102.27</v>
      </c>
      <c r="AD6" s="21">
        <f t="shared" si="4"/>
        <v>107.21</v>
      </c>
      <c r="AE6" s="21">
        <f t="shared" si="4"/>
        <v>107.08</v>
      </c>
      <c r="AF6" s="21">
        <f t="shared" si="4"/>
        <v>106.08</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18.41</v>
      </c>
      <c r="AS6" s="21">
        <f t="shared" si="5"/>
        <v>16.91</v>
      </c>
      <c r="AT6" s="20" t="str">
        <f>IF(AT7="","",IF(AT7="-","【-】","【"&amp;SUBSTITUTE(TEXT(AT7,"#,##0.00"),"-","△")&amp;"】"))</f>
        <v>【3.12】</v>
      </c>
      <c r="AU6" s="21">
        <f>IF(AU7="",NA(),AU7)</f>
        <v>31.43</v>
      </c>
      <c r="AV6" s="21">
        <f t="shared" ref="AV6:BD6" si="6">IF(AV7="",NA(),AV7)</f>
        <v>32.79</v>
      </c>
      <c r="AW6" s="21">
        <f t="shared" si="6"/>
        <v>40.11</v>
      </c>
      <c r="AX6" s="21">
        <f t="shared" si="6"/>
        <v>38.08</v>
      </c>
      <c r="AY6" s="21">
        <f t="shared" si="6"/>
        <v>41.53</v>
      </c>
      <c r="AZ6" s="21">
        <f t="shared" si="6"/>
        <v>40.67</v>
      </c>
      <c r="BA6" s="21">
        <f t="shared" si="6"/>
        <v>47.7</v>
      </c>
      <c r="BB6" s="21">
        <f t="shared" si="6"/>
        <v>50.59</v>
      </c>
      <c r="BC6" s="21">
        <f t="shared" si="6"/>
        <v>74.790000000000006</v>
      </c>
      <c r="BD6" s="21">
        <f t="shared" si="6"/>
        <v>73.930000000000007</v>
      </c>
      <c r="BE6" s="20" t="str">
        <f>IF(BE7="","",IF(BE7="-","【-】","【"&amp;SUBSTITUTE(TEXT(BE7,"#,##0.00"),"-","△")&amp;"】"))</f>
        <v>【82.75】</v>
      </c>
      <c r="BF6" s="21">
        <f>IF(BF7="",NA(),BF7)</f>
        <v>1725.87</v>
      </c>
      <c r="BG6" s="21">
        <f t="shared" ref="BG6:BO6" si="7">IF(BG7="",NA(),BG7)</f>
        <v>2059.54</v>
      </c>
      <c r="BH6" s="21">
        <f t="shared" si="7"/>
        <v>2043.85</v>
      </c>
      <c r="BI6" s="21">
        <f t="shared" si="7"/>
        <v>1711.14</v>
      </c>
      <c r="BJ6" s="21">
        <f t="shared" si="7"/>
        <v>2186.4699999999998</v>
      </c>
      <c r="BK6" s="21">
        <f t="shared" si="7"/>
        <v>1050.51</v>
      </c>
      <c r="BL6" s="21">
        <f t="shared" si="7"/>
        <v>1102.01</v>
      </c>
      <c r="BM6" s="21">
        <f t="shared" si="7"/>
        <v>987.36</v>
      </c>
      <c r="BN6" s="21">
        <f t="shared" si="7"/>
        <v>767.56</v>
      </c>
      <c r="BO6" s="21">
        <f t="shared" si="7"/>
        <v>795.22</v>
      </c>
      <c r="BP6" s="20" t="str">
        <f>IF(BP7="","",IF(BP7="-","【-】","【"&amp;SUBSTITUTE(TEXT(BP7,"#,##0.00"),"-","△")&amp;"】"))</f>
        <v>【602.56】</v>
      </c>
      <c r="BQ6" s="21">
        <f>IF(BQ7="",NA(),BQ7)</f>
        <v>82.83</v>
      </c>
      <c r="BR6" s="21">
        <f t="shared" ref="BR6:BZ6" si="8">IF(BR7="",NA(),BR7)</f>
        <v>81.040000000000006</v>
      </c>
      <c r="BS6" s="21">
        <f t="shared" si="8"/>
        <v>80.19</v>
      </c>
      <c r="BT6" s="21">
        <f t="shared" si="8"/>
        <v>79.739999999999995</v>
      </c>
      <c r="BU6" s="21">
        <f t="shared" si="8"/>
        <v>79.36</v>
      </c>
      <c r="BV6" s="21">
        <f t="shared" si="8"/>
        <v>82.65</v>
      </c>
      <c r="BW6" s="21">
        <f t="shared" si="8"/>
        <v>82.55</v>
      </c>
      <c r="BX6" s="21">
        <f t="shared" si="8"/>
        <v>83.55</v>
      </c>
      <c r="BY6" s="21">
        <f t="shared" si="8"/>
        <v>90.23</v>
      </c>
      <c r="BZ6" s="21">
        <f t="shared" si="8"/>
        <v>90.78</v>
      </c>
      <c r="CA6" s="20" t="str">
        <f>IF(CA7="","",IF(CA7="-","【-】","【"&amp;SUBSTITUTE(TEXT(CA7,"#,##0.00"),"-","△")&amp;"】"))</f>
        <v>【97.94】</v>
      </c>
      <c r="CB6" s="21">
        <f>IF(CB7="",NA(),CB7)</f>
        <v>144.58000000000001</v>
      </c>
      <c r="CC6" s="21">
        <f t="shared" ref="CC6:CK6" si="9">IF(CC7="",NA(),CC7)</f>
        <v>148.33000000000001</v>
      </c>
      <c r="CD6" s="21">
        <f t="shared" si="9"/>
        <v>150.49</v>
      </c>
      <c r="CE6" s="21">
        <f t="shared" si="9"/>
        <v>150.47999999999999</v>
      </c>
      <c r="CF6" s="21">
        <f t="shared" si="9"/>
        <v>150.41999999999999</v>
      </c>
      <c r="CG6" s="21">
        <f t="shared" si="9"/>
        <v>186.3</v>
      </c>
      <c r="CH6" s="21">
        <f t="shared" si="9"/>
        <v>188.38</v>
      </c>
      <c r="CI6" s="21">
        <f t="shared" si="9"/>
        <v>185.98</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50.53</v>
      </c>
      <c r="CS6" s="21">
        <f t="shared" si="10"/>
        <v>51.42</v>
      </c>
      <c r="CT6" s="21">
        <f t="shared" si="10"/>
        <v>48.95</v>
      </c>
      <c r="CU6" s="21">
        <f t="shared" si="10"/>
        <v>56.51</v>
      </c>
      <c r="CV6" s="21">
        <f t="shared" si="10"/>
        <v>56.85</v>
      </c>
      <c r="CW6" s="20" t="str">
        <f>IF(CW7="","",IF(CW7="-","【-】","【"&amp;SUBSTITUTE(TEXT(CW7,"#,##0.00"),"-","△")&amp;"】"))</f>
        <v>【60.13】</v>
      </c>
      <c r="CX6" s="21">
        <f>IF(CX7="",NA(),CX7)</f>
        <v>86.59</v>
      </c>
      <c r="CY6" s="21">
        <f t="shared" ref="CY6:DG6" si="11">IF(CY7="",NA(),CY7)</f>
        <v>87.62</v>
      </c>
      <c r="CZ6" s="21">
        <f t="shared" si="11"/>
        <v>88.05</v>
      </c>
      <c r="DA6" s="21">
        <f t="shared" si="11"/>
        <v>89.25</v>
      </c>
      <c r="DB6" s="21">
        <f t="shared" si="11"/>
        <v>89.5</v>
      </c>
      <c r="DC6" s="21">
        <f t="shared" si="11"/>
        <v>82.08</v>
      </c>
      <c r="DD6" s="21">
        <f t="shared" si="11"/>
        <v>81.34</v>
      </c>
      <c r="DE6" s="21">
        <f t="shared" si="11"/>
        <v>81.14</v>
      </c>
      <c r="DF6" s="21">
        <f t="shared" si="11"/>
        <v>90.62</v>
      </c>
      <c r="DG6" s="21">
        <f t="shared" si="11"/>
        <v>90.79</v>
      </c>
      <c r="DH6" s="20" t="str">
        <f>IF(DH7="","",IF(DH7="-","【-】","【"&amp;SUBSTITUTE(TEXT(DH7,"#,##0.00"),"-","△")&amp;"】"))</f>
        <v>【96.00】</v>
      </c>
      <c r="DI6" s="21">
        <f>IF(DI7="",NA(),DI7)</f>
        <v>32.159999999999997</v>
      </c>
      <c r="DJ6" s="21">
        <f t="shared" ref="DJ6:DR6" si="12">IF(DJ7="",NA(),DJ7)</f>
        <v>33.520000000000003</v>
      </c>
      <c r="DK6" s="21">
        <f t="shared" si="12"/>
        <v>35.01</v>
      </c>
      <c r="DL6" s="21">
        <f t="shared" si="12"/>
        <v>36.61</v>
      </c>
      <c r="DM6" s="21">
        <f t="shared" si="12"/>
        <v>37.94</v>
      </c>
      <c r="DN6" s="21">
        <f t="shared" si="12"/>
        <v>12.7</v>
      </c>
      <c r="DO6" s="21">
        <f t="shared" si="12"/>
        <v>14.65</v>
      </c>
      <c r="DP6" s="21">
        <f t="shared" si="12"/>
        <v>16.11</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0.09</v>
      </c>
      <c r="EN6" s="21">
        <f t="shared" si="14"/>
        <v>0.15</v>
      </c>
      <c r="EO6" s="20" t="str">
        <f>IF(EO7="","",IF(EO7="-","【-】","【"&amp;SUBSTITUTE(TEXT(EO7,"#,##0.00"),"-","△")&amp;"】"))</f>
        <v>【0.19】</v>
      </c>
    </row>
    <row r="7" spans="1:148" s="22" customFormat="1" x14ac:dyDescent="0.15">
      <c r="A7" s="14"/>
      <c r="B7" s="23">
        <v>2024</v>
      </c>
      <c r="C7" s="23">
        <v>192147</v>
      </c>
      <c r="D7" s="23">
        <v>46</v>
      </c>
      <c r="E7" s="23">
        <v>17</v>
      </c>
      <c r="F7" s="23">
        <v>1</v>
      </c>
      <c r="G7" s="23">
        <v>0</v>
      </c>
      <c r="H7" s="23" t="s">
        <v>96</v>
      </c>
      <c r="I7" s="23" t="s">
        <v>97</v>
      </c>
      <c r="J7" s="23" t="s">
        <v>98</v>
      </c>
      <c r="K7" s="23" t="s">
        <v>99</v>
      </c>
      <c r="L7" s="23" t="s">
        <v>100</v>
      </c>
      <c r="M7" s="23" t="s">
        <v>101</v>
      </c>
      <c r="N7" s="24" t="s">
        <v>102</v>
      </c>
      <c r="O7" s="24">
        <v>57.86</v>
      </c>
      <c r="P7" s="24">
        <v>72.38</v>
      </c>
      <c r="Q7" s="24">
        <v>96.17</v>
      </c>
      <c r="R7" s="24">
        <v>2200</v>
      </c>
      <c r="S7" s="24">
        <v>30597</v>
      </c>
      <c r="T7" s="24">
        <v>31.69</v>
      </c>
      <c r="U7" s="24">
        <v>965.51</v>
      </c>
      <c r="V7" s="24">
        <v>22047</v>
      </c>
      <c r="W7" s="24">
        <v>6.18</v>
      </c>
      <c r="X7" s="24">
        <v>3567.48</v>
      </c>
      <c r="Y7" s="24">
        <v>106.83</v>
      </c>
      <c r="Z7" s="24">
        <v>106.14</v>
      </c>
      <c r="AA7" s="24">
        <v>105.32</v>
      </c>
      <c r="AB7" s="24">
        <v>100.54</v>
      </c>
      <c r="AC7" s="24">
        <v>102.27</v>
      </c>
      <c r="AD7" s="24">
        <v>107.21</v>
      </c>
      <c r="AE7" s="24">
        <v>107.08</v>
      </c>
      <c r="AF7" s="24">
        <v>106.08</v>
      </c>
      <c r="AG7" s="24">
        <v>106.53</v>
      </c>
      <c r="AH7" s="24">
        <v>105.5</v>
      </c>
      <c r="AI7" s="24">
        <v>105.36</v>
      </c>
      <c r="AJ7" s="24">
        <v>0</v>
      </c>
      <c r="AK7" s="24">
        <v>0</v>
      </c>
      <c r="AL7" s="24">
        <v>0</v>
      </c>
      <c r="AM7" s="24">
        <v>0</v>
      </c>
      <c r="AN7" s="24">
        <v>0</v>
      </c>
      <c r="AO7" s="24">
        <v>43.71</v>
      </c>
      <c r="AP7" s="24">
        <v>45.94</v>
      </c>
      <c r="AQ7" s="24">
        <v>29.34</v>
      </c>
      <c r="AR7" s="24">
        <v>18.41</v>
      </c>
      <c r="AS7" s="24">
        <v>16.91</v>
      </c>
      <c r="AT7" s="24">
        <v>3.12</v>
      </c>
      <c r="AU7" s="24">
        <v>31.43</v>
      </c>
      <c r="AV7" s="24">
        <v>32.79</v>
      </c>
      <c r="AW7" s="24">
        <v>40.11</v>
      </c>
      <c r="AX7" s="24">
        <v>38.08</v>
      </c>
      <c r="AY7" s="24">
        <v>41.53</v>
      </c>
      <c r="AZ7" s="24">
        <v>40.67</v>
      </c>
      <c r="BA7" s="24">
        <v>47.7</v>
      </c>
      <c r="BB7" s="24">
        <v>50.59</v>
      </c>
      <c r="BC7" s="24">
        <v>74.790000000000006</v>
      </c>
      <c r="BD7" s="24">
        <v>73.930000000000007</v>
      </c>
      <c r="BE7" s="24">
        <v>82.75</v>
      </c>
      <c r="BF7" s="24">
        <v>1725.87</v>
      </c>
      <c r="BG7" s="24">
        <v>2059.54</v>
      </c>
      <c r="BH7" s="24">
        <v>2043.85</v>
      </c>
      <c r="BI7" s="24">
        <v>1711.14</v>
      </c>
      <c r="BJ7" s="24">
        <v>2186.4699999999998</v>
      </c>
      <c r="BK7" s="24">
        <v>1050.51</v>
      </c>
      <c r="BL7" s="24">
        <v>1102.01</v>
      </c>
      <c r="BM7" s="24">
        <v>987.36</v>
      </c>
      <c r="BN7" s="24">
        <v>767.56</v>
      </c>
      <c r="BO7" s="24">
        <v>795.22</v>
      </c>
      <c r="BP7" s="24">
        <v>602.55999999999995</v>
      </c>
      <c r="BQ7" s="24">
        <v>82.83</v>
      </c>
      <c r="BR7" s="24">
        <v>81.040000000000006</v>
      </c>
      <c r="BS7" s="24">
        <v>80.19</v>
      </c>
      <c r="BT7" s="24">
        <v>79.739999999999995</v>
      </c>
      <c r="BU7" s="24">
        <v>79.36</v>
      </c>
      <c r="BV7" s="24">
        <v>82.65</v>
      </c>
      <c r="BW7" s="24">
        <v>82.55</v>
      </c>
      <c r="BX7" s="24">
        <v>83.55</v>
      </c>
      <c r="BY7" s="24">
        <v>90.23</v>
      </c>
      <c r="BZ7" s="24">
        <v>90.78</v>
      </c>
      <c r="CA7" s="24">
        <v>97.94</v>
      </c>
      <c r="CB7" s="24">
        <v>144.58000000000001</v>
      </c>
      <c r="CC7" s="24">
        <v>148.33000000000001</v>
      </c>
      <c r="CD7" s="24">
        <v>150.49</v>
      </c>
      <c r="CE7" s="24">
        <v>150.47999999999999</v>
      </c>
      <c r="CF7" s="24">
        <v>150.41999999999999</v>
      </c>
      <c r="CG7" s="24">
        <v>186.3</v>
      </c>
      <c r="CH7" s="24">
        <v>188.38</v>
      </c>
      <c r="CI7" s="24">
        <v>185.98</v>
      </c>
      <c r="CJ7" s="24">
        <v>170.2</v>
      </c>
      <c r="CK7" s="24">
        <v>170.83</v>
      </c>
      <c r="CL7" s="24">
        <v>140.97999999999999</v>
      </c>
      <c r="CM7" s="24" t="s">
        <v>102</v>
      </c>
      <c r="CN7" s="24" t="s">
        <v>102</v>
      </c>
      <c r="CO7" s="24" t="s">
        <v>102</v>
      </c>
      <c r="CP7" s="24" t="s">
        <v>102</v>
      </c>
      <c r="CQ7" s="24" t="s">
        <v>102</v>
      </c>
      <c r="CR7" s="24">
        <v>50.53</v>
      </c>
      <c r="CS7" s="24">
        <v>51.42</v>
      </c>
      <c r="CT7" s="24">
        <v>48.95</v>
      </c>
      <c r="CU7" s="24">
        <v>56.51</v>
      </c>
      <c r="CV7" s="24">
        <v>56.85</v>
      </c>
      <c r="CW7" s="24">
        <v>60.13</v>
      </c>
      <c r="CX7" s="24">
        <v>86.59</v>
      </c>
      <c r="CY7" s="24">
        <v>87.62</v>
      </c>
      <c r="CZ7" s="24">
        <v>88.05</v>
      </c>
      <c r="DA7" s="24">
        <v>89.25</v>
      </c>
      <c r="DB7" s="24">
        <v>89.5</v>
      </c>
      <c r="DC7" s="24">
        <v>82.08</v>
      </c>
      <c r="DD7" s="24">
        <v>81.34</v>
      </c>
      <c r="DE7" s="24">
        <v>81.14</v>
      </c>
      <c r="DF7" s="24">
        <v>90.62</v>
      </c>
      <c r="DG7" s="24">
        <v>90.79</v>
      </c>
      <c r="DH7" s="24">
        <v>96</v>
      </c>
      <c r="DI7" s="24">
        <v>32.159999999999997</v>
      </c>
      <c r="DJ7" s="24">
        <v>33.520000000000003</v>
      </c>
      <c r="DK7" s="24">
        <v>35.01</v>
      </c>
      <c r="DL7" s="24">
        <v>36.61</v>
      </c>
      <c r="DM7" s="24">
        <v>37.94</v>
      </c>
      <c r="DN7" s="24">
        <v>12.7</v>
      </c>
      <c r="DO7" s="24">
        <v>14.65</v>
      </c>
      <c r="DP7" s="24">
        <v>16.11</v>
      </c>
      <c r="DQ7" s="24">
        <v>26.9</v>
      </c>
      <c r="DR7" s="24">
        <v>28.47</v>
      </c>
      <c r="DS7" s="24">
        <v>42.2</v>
      </c>
      <c r="DT7" s="24">
        <v>0</v>
      </c>
      <c r="DU7" s="24">
        <v>0</v>
      </c>
      <c r="DV7" s="24">
        <v>0</v>
      </c>
      <c r="DW7" s="24">
        <v>0</v>
      </c>
      <c r="DX7" s="24">
        <v>0</v>
      </c>
      <c r="DY7" s="24">
        <v>0</v>
      </c>
      <c r="DZ7" s="24">
        <v>0.1</v>
      </c>
      <c r="EA7" s="24">
        <v>0.17</v>
      </c>
      <c r="EB7" s="24">
        <v>2.08</v>
      </c>
      <c r="EC7" s="24">
        <v>1.87</v>
      </c>
      <c r="ED7" s="24">
        <v>9.4600000000000009</v>
      </c>
      <c r="EE7" s="24">
        <v>0</v>
      </c>
      <c r="EF7" s="24">
        <v>0</v>
      </c>
      <c r="EG7" s="24">
        <v>0</v>
      </c>
      <c r="EH7" s="24">
        <v>0</v>
      </c>
      <c r="EI7" s="24">
        <v>0</v>
      </c>
      <c r="EJ7" s="24">
        <v>1.65</v>
      </c>
      <c r="EK7" s="24">
        <v>0.14000000000000001</v>
      </c>
      <c r="EL7" s="24">
        <v>0.08</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2026-01-21T04:50:18Z</cp:lastPrinted>
  <dcterms:created xsi:type="dcterms:W3CDTF">2025-12-23T06:00:42Z</dcterms:created>
  <dcterms:modified xsi:type="dcterms:W3CDTF">2026-02-17T02:09:52Z</dcterms:modified>
  <cp:category/>
</cp:coreProperties>
</file>