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yougesui01\Desktop\03参考資料一式\"/>
    </mc:Choice>
  </mc:AlternateContent>
  <workbookProtection workbookAlgorithmName="SHA-512" workbookHashValue="KCQxRkEtd76dXfARNNoJYiMeR4A6qo88y5aSKuajw8w9bju/HocxqZ3+JcK9/RSuOg66CMNWDPxumL6DmdcKqg==" workbookSaltValue="jvLv42EiHajEIpy9+LZfQ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<sst xmlns="http://schemas.openxmlformats.org/spreadsheetml/2006/main" count="228" uniqueCount="113">
  <si>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</si>
  <si>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</si>
  <si>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</si>
  <si>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</si>
  <si>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</si>
  <si>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</si>
  <si>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</si>
  <si>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</si>
  <si>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</si>
  <si>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</si>
  <si>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</si>
  <si>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</si>
  <si>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</si>
  <si>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</si>
  <si>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</si>
  <si>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</si>
  <si>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</si>
  <si>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</si>
  <si>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</si>
  <si>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</si>
  <si>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</si>
  <si>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</si>
  <si>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</si>
  <si>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</si>
  <si>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</si>
  <si>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</si>
  <si>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</si>
  <si>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</si>
  <si>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</si>
  <si>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</si>
  <si>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</si>
  <si>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</si>
  <si>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</si>
  <si>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</si>
  <si>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</si>
  <si>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</si>
  <si>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</si>
  <si>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</si>
  <si>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</si>
  <si>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</si>
  <si>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</si>
  <si>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</si>
  <si>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</si>
  <si>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</si>
  <si>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</si>
  <si>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</si>
  <si>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</si>
  <si>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</si>
  <si>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</si>
  <si>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</si>
  <si>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</si>
  <si>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</si>
  <si>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</si>
  <si>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</si>
  <si>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</si>
  <si>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</si>
  <si>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</si>
  <si>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</si>
  <si>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</si>
  <si>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</si>
  <si>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</si>
  <si>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</si>
  <si>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</si>
  <si>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</si>
  <si>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</si>
  <si>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</si>
  <si>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</si>
  <si>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</si>
  <si>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</si>
  <si>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</si>
  <si>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</si>
  <si>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</si>
  <si>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</si>
  <si>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</si>
  <si>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</si>
  <si>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</si>
  <si>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</si>
  <si>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</si>
  <si>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</si>
  <si>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</si>
  <si>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</si>
  <si>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</si>
  <si>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</si>
  <si>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</si>
  <si>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</si>
  <si>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</si>
  <si>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</si>
  <si>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</si>
  <si>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</si>
  <si>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</si>
  <si>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</si>
  <si>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</si>
  <si>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</si>
  <si>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中央市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</si>
  <si>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</si>
  <si>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</si>
  <si>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</si>
  <si>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</si>
  <si>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</si>
  <si>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</si>
  <si>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</si>
  <si>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</si>
  <si>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</si>
  <si>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</si>
  <si>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</si>
  <si>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</si>
  <si>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</si>
  <si>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</si>
  <si>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</si>
  <si>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</si>
  <si>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老朽化したビニル管の他にも石綿セメント管が約1.3ｋｍ残存しており、更新を行っていく必要がある。しかし、これまでの簡易水道事業の経営状況により、管路や施設等の更新が進まない状況となっている。これらの老朽管等は、漏水事故を頻発しており、有収率が伸びない原因となっている。
　料金改定による財政改善状況を鑑みながら、老朽水道管の更新及び耐震化を行い、有収率及び耐震化率の向上のためにも継続的な布設替工事を行っていく予定である。</t>
    <rPh sb="136" eb="140">
      <t>リョウキンカイテイ</t>
    </rPh>
    <rPh sb="145" eb="147">
      <t>カイゼン</t>
    </rPh>
    <rPh sb="194" eb="196">
      <t>フセツ</t>
    </rPh>
    <rPh sb="200" eb="201">
      <t>オコナ</t>
    </rPh>
    <rPh sb="205" eb="207">
      <t>ヨテイ</t>
    </rPh>
    <phoneticPr fontId="4"/>
  </si>
  <si>
    <t>これまでは一般会計からの補助金に頼っており、公営企業としての経営状況は良好ではなかった。そのため、老朽化した水道施設を更新することができていない。
令和5年度の料金改定等により、経営が大幅に改善されるため、一般会計からの補助金に頼らず経営を行うことが可能になる見込みである。今後も事業運営を継続し、安定した配水を行うためにも、財源を確保し計画的に施設を更新して必要がある。</t>
    <rPh sb="5" eb="7">
      <t>イッパン</t>
    </rPh>
    <rPh sb="7" eb="9">
      <t>カイケイ</t>
    </rPh>
    <rPh sb="12" eb="15">
      <t>ホジョキン</t>
    </rPh>
    <rPh sb="16" eb="17">
      <t>タヨ</t>
    </rPh>
    <rPh sb="22" eb="26">
      <t>コウエイキギョウ</t>
    </rPh>
    <rPh sb="74" eb="76">
      <t>レイワ</t>
    </rPh>
    <rPh sb="77" eb="79">
      <t>ネンド</t>
    </rPh>
    <rPh sb="92" eb="94">
      <t>オオハバ</t>
    </rPh>
    <rPh sb="95" eb="97">
      <t>カイゼン</t>
    </rPh>
    <rPh sb="103" eb="107">
      <t>イッパンカイケイ</t>
    </rPh>
    <rPh sb="110" eb="113">
      <t>ホジョキン</t>
    </rPh>
    <rPh sb="114" eb="115">
      <t>タヨ</t>
    </rPh>
    <rPh sb="117" eb="119">
      <t>ケイエイ</t>
    </rPh>
    <rPh sb="120" eb="121">
      <t>オコナ</t>
    </rPh>
    <rPh sb="125" eb="127">
      <t>カノウ</t>
    </rPh>
    <rPh sb="130" eb="132">
      <t>ミコ</t>
    </rPh>
    <rPh sb="163" eb="165">
      <t>ザイゲン</t>
    </rPh>
    <rPh sb="166" eb="168">
      <t>カクホ</t>
    </rPh>
    <rPh sb="180" eb="182">
      <t>ヒツヨウ</t>
    </rPh>
    <phoneticPr fontId="4"/>
  </si>
  <si>
    <t>令和2年度から地方公営企業法の一部適用を行い、引き続き会計処理している。
　近年は、財政面を考慮して施設の更新工事等を抑制してきたため、企業債残高は減少傾向にある。しかし、石綿セメント管や老朽管が多く残存しているため、漏水量が多く、有収率が横ばいの状態である。そのため、今後は積極的に更新を行う必要がある。また、施設利用率は高く、非常時等に安定した配水が困難となるおそれがある。
　令和5年度に料金改定を行ったため、財政面も大きく改善され、料金回収率も上昇した。
　現在施設利用率が比較的高く、老朽化も進んでいるため、突発的な事故や将来の水需要拡大に対応する必要があり、新たに関原浄水場を建設しており、令和9年度末の完成を目指している。関原浄水場建設等の影響により、企業債残高及び減価償却費の増加する見込みであり、事業経営が圧迫される状況である。</t>
    <rPh sb="202" eb="203">
      <t>オコナ</t>
    </rPh>
    <rPh sb="208" eb="211">
      <t>ザイセイメン</t>
    </rPh>
    <rPh sb="212" eb="213">
      <t>オオ</t>
    </rPh>
    <rPh sb="215" eb="217">
      <t>カイゼン</t>
    </rPh>
    <rPh sb="220" eb="225">
      <t>リョウキンカイシュウリツ</t>
    </rPh>
    <rPh sb="226" eb="228">
      <t>ジョウショウ</t>
    </rPh>
    <rPh sb="233" eb="235">
      <t>ゲンザイ</t>
    </rPh>
    <rPh sb="235" eb="237">
      <t>シセツ</t>
    </rPh>
    <rPh sb="237" eb="240">
      <t>リヨウリツ</t>
    </rPh>
    <rPh sb="241" eb="244">
      <t>ヒカクテキ</t>
    </rPh>
    <rPh sb="244" eb="245">
      <t>タカ</t>
    </rPh>
    <rPh sb="247" eb="250">
      <t>ロウキュウカ</t>
    </rPh>
    <rPh sb="251" eb="252">
      <t>スス</t>
    </rPh>
    <rPh sb="259" eb="262">
      <t>トッパツテキ</t>
    </rPh>
    <rPh sb="263" eb="265">
      <t>ジコ</t>
    </rPh>
    <rPh sb="266" eb="268">
      <t>ショウライ</t>
    </rPh>
    <rPh sb="279" eb="281">
      <t>ヒツヨウ</t>
    </rPh>
    <rPh sb="285" eb="286">
      <t>アラ</t>
    </rPh>
    <rPh sb="288" eb="290">
      <t>セキハラ</t>
    </rPh>
    <rPh sb="290" eb="293">
      <t>ジョウスイジョウ</t>
    </rPh>
    <rPh sb="294" eb="296">
      <t>ケンセツ</t>
    </rPh>
    <rPh sb="301" eb="303">
      <t>レイワ</t>
    </rPh>
    <rPh sb="304" eb="306">
      <t>ネンド</t>
    </rPh>
    <rPh sb="306" eb="307">
      <t>マツ</t>
    </rPh>
    <rPh sb="308" eb="310">
      <t>カンセイ</t>
    </rPh>
    <rPh sb="311" eb="313">
      <t>メザ</t>
    </rPh>
    <rPh sb="318" eb="323">
      <t>セキハラジョウスイジョウ</t>
    </rPh>
    <rPh sb="323" eb="325">
      <t>ケンセツ</t>
    </rPh>
    <rPh sb="325" eb="326">
      <t>トウ</t>
    </rPh>
    <rPh sb="327" eb="329">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</si>
</sst>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0.43</c:v>
                </c:pt>
                <c:pt idx="1">
                  <c:v>0</c:v>
                </c:pt>
                <c:pt idx="2">
                  <c:v>0</c:v>
                </c:pt>
                <c:pt idx="3" formatCode="#,##0.00;&quot;△&quot;#,##0.00;&quot;-&quot;">
                  <c:v>0.44</c:v>
                </c:pt>
                <c:pt idx="4" formatCode="#,##0.00;&quot;△&quot;#,##0.00;&quot;-&quot;">
                  <c:v>0.36</c:v>
                </c:pt>
              </c:numCache>
            </c:numRef>
          </c:val>
          <c:extLst>
            <c:ext xmlns:c16="http://schemas.microsoft.com/office/drawing/2014/chart" uri="{C3380CC4-5D6E-409C-BE32-E72D297353CC}">
              <c16:uniqueId val="{00000000-D279-430C-88A0-DF0E886F49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D279-430C-88A0-DF0E886F49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73.069999999999993</c:v>
                </c:pt>
                <c:pt idx="1">
                  <c:v>83.84</c:v>
                </c:pt>
                <c:pt idx="2">
                  <c:v>85.16</c:v>
                </c:pt>
                <c:pt idx="3">
                  <c:v>84.09</c:v>
                </c:pt>
                <c:pt idx="4">
                  <c:v>76.11</c:v>
                </c:pt>
              </c:numCache>
            </c:numRef>
          </c:val>
          <c:extLst>
            <c:ext xmlns:c16="http://schemas.microsoft.com/office/drawing/2014/chart" uri="{C3380CC4-5D6E-409C-BE32-E72D297353CC}">
              <c16:uniqueId val="{00000000-09B5-4E9D-8259-A506E382DB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09B5-4E9D-8259-A506E382DB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77.94</c:v>
                </c:pt>
                <c:pt idx="1">
                  <c:v>74.900000000000006</c:v>
                </c:pt>
                <c:pt idx="2">
                  <c:v>76.27</c:v>
                </c:pt>
                <c:pt idx="3">
                  <c:v>74.44</c:v>
                </c:pt>
                <c:pt idx="4">
                  <c:v>79.900000000000006</c:v>
                </c:pt>
              </c:numCache>
            </c:numRef>
          </c:val>
          <c:extLst>
            <c:ext xmlns:c16="http://schemas.microsoft.com/office/drawing/2014/chart" uri="{C3380CC4-5D6E-409C-BE32-E72D297353CC}">
              <c16:uniqueId val="{00000000-4F9F-42B8-8320-C5F6E041EB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4F9F-42B8-8320-C5F6E041EB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81.819999999999993</c:v>
                </c:pt>
                <c:pt idx="1">
                  <c:v>90.63</c:v>
                </c:pt>
                <c:pt idx="2">
                  <c:v>122.84</c:v>
                </c:pt>
                <c:pt idx="3">
                  <c:v>120.47</c:v>
                </c:pt>
                <c:pt idx="4">
                  <c:v>117.93</c:v>
                </c:pt>
              </c:numCache>
            </c:numRef>
          </c:val>
          <c:extLst>
            <c:ext xmlns:c16="http://schemas.microsoft.com/office/drawing/2014/chart" uri="{C3380CC4-5D6E-409C-BE32-E72D297353CC}">
              <c16:uniqueId val="{00000000-DBEF-4F48-800C-C1264A74F0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DBEF-4F48-800C-C1264A74F0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54.12</c:v>
                </c:pt>
                <c:pt idx="1">
                  <c:v>56.22</c:v>
                </c:pt>
                <c:pt idx="2">
                  <c:v>57.57</c:v>
                </c:pt>
                <c:pt idx="3">
                  <c:v>59.13</c:v>
                </c:pt>
                <c:pt idx="4">
                  <c:v>60.37</c:v>
                </c:pt>
              </c:numCache>
            </c:numRef>
          </c:val>
          <c:extLst>
            <c:ext xmlns:c16="http://schemas.microsoft.com/office/drawing/2014/chart" uri="{C3380CC4-5D6E-409C-BE32-E72D297353CC}">
              <c16:uniqueId val="{00000000-FFCC-48BA-8231-6FE6EEA9C7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FFCC-48BA-8231-6FE6EEA9C7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93-4A14-9D59-663433F6F8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9A93-4A14-9D59-663433F6F8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25.11</c:v>
                </c:pt>
                <c:pt idx="1">
                  <c:v>34.299999999999997</c:v>
                </c:pt>
                <c:pt idx="2">
                  <c:v>6.24</c:v>
                </c:pt>
                <c:pt idx="3" formatCode="#,##0.00;&quot;△&quot;#,##0.00">
                  <c:v>0</c:v>
                </c:pt>
                <c:pt idx="4" formatCode="#,##0.00;&quot;△&quot;#,##0.00">
                  <c:v>0</c:v>
                </c:pt>
              </c:numCache>
            </c:numRef>
          </c:val>
          <c:extLst>
            <c:ext xmlns:c16="http://schemas.microsoft.com/office/drawing/2014/chart" uri="{C3380CC4-5D6E-409C-BE32-E72D297353CC}">
              <c16:uniqueId val="{00000000-C909-4A36-8C1E-B97C82D7A7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C909-4A36-8C1E-B97C82D7A7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169.12</c:v>
                </c:pt>
                <c:pt idx="1">
                  <c:v>171.19</c:v>
                </c:pt>
                <c:pt idx="2">
                  <c:v>210.05</c:v>
                </c:pt>
                <c:pt idx="3">
                  <c:v>220</c:v>
                </c:pt>
                <c:pt idx="4">
                  <c:v>227.24</c:v>
                </c:pt>
              </c:numCache>
            </c:numRef>
          </c:val>
          <c:extLst>
            <c:ext xmlns:c16="http://schemas.microsoft.com/office/drawing/2014/chart" uri="{C3380CC4-5D6E-409C-BE32-E72D297353CC}">
              <c16:uniqueId val="{00000000-4A0A-4E68-9B0F-566687731D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4A0A-4E68-9B0F-566687731D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963.81</c:v>
                </c:pt>
                <c:pt idx="1">
                  <c:v>826.2</c:v>
                </c:pt>
                <c:pt idx="2">
                  <c:v>775.94</c:v>
                </c:pt>
                <c:pt idx="3">
                  <c:v>627.70000000000005</c:v>
                </c:pt>
                <c:pt idx="4">
                  <c:v>607.03</c:v>
                </c:pt>
              </c:numCache>
            </c:numRef>
          </c:val>
          <c:extLst>
            <c:ext xmlns:c16="http://schemas.microsoft.com/office/drawing/2014/chart" uri="{C3380CC4-5D6E-409C-BE32-E72D297353CC}">
              <c16:uniqueId val="{00000000-49D4-4C1B-9DD6-31730FA7F6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49D4-4C1B-9DD6-31730FA7F6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79.040000000000006</c:v>
                </c:pt>
                <c:pt idx="1">
                  <c:v>88.87</c:v>
                </c:pt>
                <c:pt idx="2">
                  <c:v>92.84</c:v>
                </c:pt>
                <c:pt idx="3">
                  <c:v>108.09</c:v>
                </c:pt>
                <c:pt idx="4">
                  <c:v>112.13</c:v>
                </c:pt>
              </c:numCache>
            </c:numRef>
          </c:val>
          <c:extLst>
            <c:ext xmlns:c16="http://schemas.microsoft.com/office/drawing/2014/chart" uri="{C3380CC4-5D6E-409C-BE32-E72D297353CC}">
              <c16:uniqueId val="{00000000-C181-4049-B67A-F04BA2B4B3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C181-4049-B67A-F04BA2B4B3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174.86</c:v>
                </c:pt>
                <c:pt idx="1">
                  <c:v>155.93</c:v>
                </c:pt>
                <c:pt idx="2">
                  <c:v>149.52000000000001</c:v>
                </c:pt>
                <c:pt idx="3">
                  <c:v>159.56</c:v>
                </c:pt>
                <c:pt idx="4">
                  <c:v>159.09</c:v>
                </c:pt>
              </c:numCache>
            </c:numRef>
          </c:val>
          <c:extLst>
            <c:ext xmlns:c16="http://schemas.microsoft.com/office/drawing/2014/chart" uri="{C3380CC4-5D6E-409C-BE32-E72D297353CC}">
              <c16:uniqueId val="{00000000-BEAD-4B02-8DFC-801058E37F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BEAD-4B02-8DFC-801058E37F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9" zoomScaleNormal="100" workbookViewId="0">
      <selection activeCell="Z83" sqref="Z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山梨県　中央市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30597</v>
      </c>
      <c r="AM8" s="58"/>
      <c r="AN8" s="58"/>
      <c r="AO8" s="58"/>
      <c r="AP8" s="58"/>
      <c r="AQ8" s="58"/>
      <c r="AR8" s="58"/>
      <c r="AS8" s="58"/>
      <c r="AT8" s="55">
        <f>データ!$S$6</f>
        <v>31.69</v>
      </c>
      <c r="AU8" s="56"/>
      <c r="AV8" s="56"/>
      <c r="AW8" s="56"/>
      <c r="AX8" s="56"/>
      <c r="AY8" s="56"/>
      <c r="AZ8" s="56"/>
      <c r="BA8" s="56"/>
      <c r="BB8" s="45">
        <f>データ!$T$6</f>
        <v>965.51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28.08</v>
      </c>
      <c r="J10" s="56"/>
      <c r="K10" s="56"/>
      <c r="L10" s="56"/>
      <c r="M10" s="56"/>
      <c r="N10" s="56"/>
      <c r="O10" s="57"/>
      <c r="P10" s="45">
        <f>データ!$P$6</f>
        <v>100</v>
      </c>
      <c r="Q10" s="45"/>
      <c r="R10" s="45"/>
      <c r="S10" s="45"/>
      <c r="T10" s="45"/>
      <c r="U10" s="45"/>
      <c r="V10" s="45"/>
      <c r="W10" s="58">
        <f>データ!$Q$6</f>
        <v>2318</v>
      </c>
      <c r="X10" s="58"/>
      <c r="Y10" s="58"/>
      <c r="Z10" s="58"/>
      <c r="AA10" s="58"/>
      <c r="AB10" s="58"/>
      <c r="AC10" s="58"/>
      <c r="AD10" s="2"/>
      <c r="AE10" s="2"/>
      <c r="AF10" s="2"/>
      <c r="AG10" s="2"/>
      <c r="AH10" s="2"/>
      <c r="AI10" s="2"/>
      <c r="AJ10" s="2"/>
      <c r="AK10" s="2"/>
      <c r="AL10" s="58">
        <f>データ!$U$6</f>
        <v>3129</v>
      </c>
      <c r="AM10" s="58"/>
      <c r="AN10" s="58"/>
      <c r="AO10" s="58"/>
      <c r="AP10" s="58"/>
      <c r="AQ10" s="58"/>
      <c r="AR10" s="58"/>
      <c r="AS10" s="58"/>
      <c r="AT10" s="55">
        <f>データ!$V$6</f>
        <v>8.3000000000000007</v>
      </c>
      <c r="AU10" s="56"/>
      <c r="AV10" s="56"/>
      <c r="AW10" s="56"/>
      <c r="AX10" s="56"/>
      <c r="AY10" s="56"/>
      <c r="AZ10" s="56"/>
      <c r="BA10" s="56"/>
      <c r="BB10" s="45">
        <f>データ!$W$6</f>
        <v>376.99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gHePBUBVOeujpc5c8WVgY09mriDULTC8kOQ23WcujNOX3+hEwNoSTeiXzYX5rl44TmkV+5Fgfj/h1B34rA+7Q==" saltValue="RluLDO2L26kfG7D7qZr0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192147</v>
      </c>
      <c r="D6" s="20">
        <f t="shared" si="3"/>
        <v>46</v>
      </c>
      <c r="E6" s="20">
        <f t="shared" si="3"/>
        <v>1</v>
      </c>
      <c r="F6" s="20">
        <f t="shared" si="3"/>
        <v>0</v>
      </c>
      <c r="G6" s="20">
        <f t="shared" si="3"/>
        <v>5</v>
      </c>
      <c r="H6" s="20" t="str">
        <f t="shared" si="3"/>
        <v>山梨県　中央市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28.08</v>
      </c>
      <c r="P6" s="21">
        <f t="shared" si="3"/>
        <v>100</v>
      </c>
      <c r="Q6" s="21">
        <f t="shared" si="3"/>
        <v>2318</v>
      </c>
      <c r="R6" s="21">
        <f t="shared" si="3"/>
        <v>30597</v>
      </c>
      <c r="S6" s="21">
        <f t="shared" si="3"/>
        <v>31.69</v>
      </c>
      <c r="T6" s="21">
        <f t="shared" si="3"/>
        <v>965.51</v>
      </c>
      <c r="U6" s="21">
        <f t="shared" si="3"/>
        <v>3129</v>
      </c>
      <c r="V6" s="21">
        <f t="shared" si="3"/>
        <v>8.3000000000000007</v>
      </c>
      <c r="W6" s="21">
        <f t="shared" si="3"/>
        <v>376.99</v>
      </c>
      <c r="X6" s="22">
        <f>IF(X7="",NA(),X7)</f>
        <v>81.819999999999993</v>
      </c>
      <c r="Y6" s="22">
        <f t="shared" ref="Y6:AG6" si="4">IF(Y7="",NA(),Y7)</f>
        <v>90.63</v>
      </c>
      <c r="Z6" s="22">
        <f t="shared" si="4"/>
        <v>122.84</v>
      </c>
      <c r="AA6" s="22">
        <f t="shared" si="4"/>
        <v>120.47</v>
      </c>
      <c r="AB6" s="22">
        <f t="shared" si="4"/>
        <v>117.93</v>
      </c>
      <c r="AC6" s="22">
        <f t="shared" si="4"/>
        <v>103.82</v>
      </c>
      <c r="AD6" s="22">
        <f t="shared" si="4"/>
        <v>105.75</v>
      </c>
      <c r="AE6" s="22">
        <f t="shared" si="4"/>
        <v>105.52</v>
      </c>
      <c r="AF6" s="22">
        <f t="shared" si="4"/>
        <v>103.1</v>
      </c>
      <c r="AG6" s="22">
        <f t="shared" si="4"/>
        <v>101.77</v>
      </c>
      <c r="AH6" s="21" t="str">
        <f>IF(AH7="","",IF(AH7="-","【-】","【"&amp;SUBSTITUTE(TEXT(AH7,"#,##0.00"),"-","△")&amp;"】"))</f>
        <v>【102.02】</v>
      </c>
      <c r="AI6" s="22">
        <f>IF(AI7="",NA(),AI7)</f>
        <v>25.11</v>
      </c>
      <c r="AJ6" s="22">
        <f t="shared" ref="AJ6:AR6" si="5">IF(AJ7="",NA(),AJ7)</f>
        <v>34.299999999999997</v>
      </c>
      <c r="AK6" s="22">
        <f t="shared" si="5"/>
        <v>6.24</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169.12</v>
      </c>
      <c r="AU6" s="22">
        <f t="shared" ref="AU6:BC6" si="6">IF(AU7="",NA(),AU7)</f>
        <v>171.19</v>
      </c>
      <c r="AV6" s="22">
        <f t="shared" si="6"/>
        <v>210.05</v>
      </c>
      <c r="AW6" s="22">
        <f t="shared" si="6"/>
        <v>220</v>
      </c>
      <c r="AX6" s="22">
        <f t="shared" si="6"/>
        <v>227.24</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963.81</v>
      </c>
      <c r="BF6" s="22">
        <f t="shared" ref="BF6:BN6" si="7">IF(BF7="",NA(),BF7)</f>
        <v>826.2</v>
      </c>
      <c r="BG6" s="22">
        <f t="shared" si="7"/>
        <v>775.94</v>
      </c>
      <c r="BH6" s="22">
        <f t="shared" si="7"/>
        <v>627.70000000000005</v>
      </c>
      <c r="BI6" s="22">
        <f t="shared" si="7"/>
        <v>607.03</v>
      </c>
      <c r="BJ6" s="22">
        <f t="shared" si="7"/>
        <v>970.36</v>
      </c>
      <c r="BK6" s="22">
        <f t="shared" si="7"/>
        <v>940.22</v>
      </c>
      <c r="BL6" s="22">
        <f t="shared" si="7"/>
        <v>922.05</v>
      </c>
      <c r="BM6" s="22">
        <f t="shared" si="7"/>
        <v>916.17</v>
      </c>
      <c r="BN6" s="22">
        <f t="shared" si="7"/>
        <v>958.97</v>
      </c>
      <c r="BO6" s="21" t="str">
        <f>IF(BO7="","",IF(BO7="-","【-】","【"&amp;SUBSTITUTE(TEXT(BO7,"#,##0.00"),"-","△")&amp;"】"))</f>
        <v>【1,043.36】</v>
      </c>
      <c r="BP6" s="22">
        <f>IF(BP7="",NA(),BP7)</f>
        <v>79.040000000000006</v>
      </c>
      <c r="BQ6" s="22">
        <f t="shared" ref="BQ6:BY6" si="8">IF(BQ7="",NA(),BQ7)</f>
        <v>88.87</v>
      </c>
      <c r="BR6" s="22">
        <f t="shared" si="8"/>
        <v>92.84</v>
      </c>
      <c r="BS6" s="22">
        <f t="shared" si="8"/>
        <v>108.09</v>
      </c>
      <c r="BT6" s="22">
        <f t="shared" si="8"/>
        <v>112.13</v>
      </c>
      <c r="BU6" s="22">
        <f t="shared" si="8"/>
        <v>64.52</v>
      </c>
      <c r="BV6" s="22">
        <f t="shared" si="8"/>
        <v>66.8</v>
      </c>
      <c r="BW6" s="22">
        <f t="shared" si="8"/>
        <v>64.39</v>
      </c>
      <c r="BX6" s="22">
        <f t="shared" si="8"/>
        <v>63.95</v>
      </c>
      <c r="BY6" s="22">
        <f t="shared" si="8"/>
        <v>61.25</v>
      </c>
      <c r="BZ6" s="21" t="str">
        <f>IF(BZ7="","",IF(BZ7="-","【-】","【"&amp;SUBSTITUTE(TEXT(BZ7,"#,##0.00"),"-","△")&amp;"】"))</f>
        <v>【56.19】</v>
      </c>
      <c r="CA6" s="22">
        <f>IF(CA7="",NA(),CA7)</f>
        <v>174.86</v>
      </c>
      <c r="CB6" s="22">
        <f t="shared" ref="CB6:CJ6" si="9">IF(CB7="",NA(),CB7)</f>
        <v>155.93</v>
      </c>
      <c r="CC6" s="22">
        <f t="shared" si="9"/>
        <v>149.52000000000001</v>
      </c>
      <c r="CD6" s="22">
        <f t="shared" si="9"/>
        <v>159.56</v>
      </c>
      <c r="CE6" s="22">
        <f t="shared" si="9"/>
        <v>159.09</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73.069999999999993</v>
      </c>
      <c r="CM6" s="22">
        <f t="shared" ref="CM6:CU6" si="10">IF(CM7="",NA(),CM7)</f>
        <v>83.84</v>
      </c>
      <c r="CN6" s="22">
        <f t="shared" si="10"/>
        <v>85.16</v>
      </c>
      <c r="CO6" s="22">
        <f t="shared" si="10"/>
        <v>84.09</v>
      </c>
      <c r="CP6" s="22">
        <f t="shared" si="10"/>
        <v>76.11</v>
      </c>
      <c r="CQ6" s="22">
        <f t="shared" si="10"/>
        <v>48.86</v>
      </c>
      <c r="CR6" s="22">
        <f t="shared" si="10"/>
        <v>49</v>
      </c>
      <c r="CS6" s="22">
        <f t="shared" si="10"/>
        <v>50.07</v>
      </c>
      <c r="CT6" s="22">
        <f t="shared" si="10"/>
        <v>53.4</v>
      </c>
      <c r="CU6" s="22">
        <f t="shared" si="10"/>
        <v>54.69</v>
      </c>
      <c r="CV6" s="21" t="str">
        <f>IF(CV7="","",IF(CV7="-","【-】","【"&amp;SUBSTITUTE(TEXT(CV7,"#,##0.00"),"-","△")&amp;"】"))</f>
        <v>【48.33】</v>
      </c>
      <c r="CW6" s="22">
        <f>IF(CW7="",NA(),CW7)</f>
        <v>77.94</v>
      </c>
      <c r="CX6" s="22">
        <f t="shared" ref="CX6:DF6" si="11">IF(CX7="",NA(),CX7)</f>
        <v>74.900000000000006</v>
      </c>
      <c r="CY6" s="22">
        <f t="shared" si="11"/>
        <v>76.27</v>
      </c>
      <c r="CZ6" s="22">
        <f t="shared" si="11"/>
        <v>74.44</v>
      </c>
      <c r="DA6" s="22">
        <f t="shared" si="11"/>
        <v>79.900000000000006</v>
      </c>
      <c r="DB6" s="22">
        <f t="shared" si="11"/>
        <v>76.48</v>
      </c>
      <c r="DC6" s="22">
        <f t="shared" si="11"/>
        <v>75.64</v>
      </c>
      <c r="DD6" s="22">
        <f t="shared" si="11"/>
        <v>75.7</v>
      </c>
      <c r="DE6" s="22">
        <f t="shared" si="11"/>
        <v>72.53</v>
      </c>
      <c r="DF6" s="22">
        <f t="shared" si="11"/>
        <v>71.44</v>
      </c>
      <c r="DG6" s="21" t="str">
        <f>IF(DG7="","",IF(DG7="-","【-】","【"&amp;SUBSTITUTE(TEXT(DG7,"#,##0.00"),"-","△")&amp;"】"))</f>
        <v>【70.34】</v>
      </c>
      <c r="DH6" s="22">
        <f>IF(DH7="",NA(),DH7)</f>
        <v>54.12</v>
      </c>
      <c r="DI6" s="22">
        <f t="shared" ref="DI6:DQ6" si="12">IF(DI7="",NA(),DI7)</f>
        <v>56.22</v>
      </c>
      <c r="DJ6" s="22">
        <f t="shared" si="12"/>
        <v>57.57</v>
      </c>
      <c r="DK6" s="22">
        <f t="shared" si="12"/>
        <v>59.13</v>
      </c>
      <c r="DL6" s="22">
        <f t="shared" si="12"/>
        <v>60.37</v>
      </c>
      <c r="DM6" s="22">
        <f t="shared" si="12"/>
        <v>39.409999999999997</v>
      </c>
      <c r="DN6" s="22">
        <f t="shared" si="12"/>
        <v>41.18</v>
      </c>
      <c r="DO6" s="22">
        <f t="shared" si="12"/>
        <v>42.98</v>
      </c>
      <c r="DP6" s="22">
        <f t="shared" si="12"/>
        <v>40.46</v>
      </c>
      <c r="DQ6" s="22">
        <f t="shared" si="12"/>
        <v>37.1</v>
      </c>
      <c r="DR6" s="21" t="str">
        <f>IF(DR7="","",IF(DR7="-","【-】","【"&amp;SUBSTITUTE(TEXT(DR7,"#,##0.00"),"-","△")&amp;"】"))</f>
        <v>【35.50】</v>
      </c>
      <c r="DS6" s="21">
        <f>IF(DS7="",NA(),DS7)</f>
        <v>0</v>
      </c>
      <c r="DT6" s="21">
        <f t="shared" ref="DT6:EB6" si="13">IF(DT7="",NA(),DT7)</f>
        <v>0</v>
      </c>
      <c r="DU6" s="21">
        <f t="shared" si="13"/>
        <v>0</v>
      </c>
      <c r="DV6" s="21">
        <f t="shared" si="13"/>
        <v>0</v>
      </c>
      <c r="DW6" s="21">
        <f t="shared" si="13"/>
        <v>0</v>
      </c>
      <c r="DX6" s="22">
        <f t="shared" si="13"/>
        <v>20.97</v>
      </c>
      <c r="DY6" s="22">
        <f t="shared" si="13"/>
        <v>21.65</v>
      </c>
      <c r="DZ6" s="22">
        <f t="shared" si="13"/>
        <v>23.24</v>
      </c>
      <c r="EA6" s="22">
        <f t="shared" si="13"/>
        <v>22.77</v>
      </c>
      <c r="EB6" s="22">
        <f t="shared" si="13"/>
        <v>18.22</v>
      </c>
      <c r="EC6" s="21" t="str">
        <f>IF(EC7="","",IF(EC7="-","【-】","【"&amp;SUBSTITUTE(TEXT(EC7,"#,##0.00"),"-","△")&amp;"】"))</f>
        <v>【16.16】</v>
      </c>
      <c r="ED6" s="22">
        <f>IF(ED7="",NA(),ED7)</f>
        <v>0.43</v>
      </c>
      <c r="EE6" s="21">
        <f t="shared" ref="EE6:EM6" si="14">IF(EE7="",NA(),EE7)</f>
        <v>0</v>
      </c>
      <c r="EF6" s="21">
        <f t="shared" si="14"/>
        <v>0</v>
      </c>
      <c r="EG6" s="22">
        <f t="shared" si="14"/>
        <v>0.44</v>
      </c>
      <c r="EH6" s="22">
        <f t="shared" si="14"/>
        <v>0.36</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192147</v>
      </c>
      <c r="D7" s="24">
        <v>46</v>
      </c>
      <c r="E7" s="24">
        <v>1</v>
      </c>
      <c r="F7" s="24">
        <v>0</v>
      </c>
      <c r="G7" s="24">
        <v>5</v>
      </c>
      <c r="H7" s="24" t="s">
        <v>93</v>
      </c>
      <c r="I7" s="24" t="s">
        <v>94</v>
      </c>
      <c r="J7" s="24" t="s">
        <v>95</v>
      </c>
      <c r="K7" s="24" t="s">
        <v>96</v>
      </c>
      <c r="L7" s="24" t="s">
        <v>97</v>
      </c>
      <c r="M7" s="24" t="s">
        <v>98</v>
      </c>
      <c r="N7" s="25" t="s">
        <v>99</v>
      </c>
      <c r="O7" s="25">
        <v>28.08</v>
      </c>
      <c r="P7" s="25">
        <v>100</v>
      </c>
      <c r="Q7" s="25">
        <v>2318</v>
      </c>
      <c r="R7" s="25">
        <v>30597</v>
      </c>
      <c r="S7" s="25">
        <v>31.69</v>
      </c>
      <c r="T7" s="25">
        <v>965.51</v>
      </c>
      <c r="U7" s="25">
        <v>3129</v>
      </c>
      <c r="V7" s="25">
        <v>8.3000000000000007</v>
      </c>
      <c r="W7" s="25">
        <v>376.99</v>
      </c>
      <c r="X7" s="25">
        <v>81.819999999999993</v>
      </c>
      <c r="Y7" s="25">
        <v>90.63</v>
      </c>
      <c r="Z7" s="25">
        <v>122.84</v>
      </c>
      <c r="AA7" s="25">
        <v>120.47</v>
      </c>
      <c r="AB7" s="25">
        <v>117.93</v>
      </c>
      <c r="AC7" s="25">
        <v>103.82</v>
      </c>
      <c r="AD7" s="25">
        <v>105.75</v>
      </c>
      <c r="AE7" s="25">
        <v>105.52</v>
      </c>
      <c r="AF7" s="25">
        <v>103.1</v>
      </c>
      <c r="AG7" s="25">
        <v>101.77</v>
      </c>
      <c r="AH7" s="25">
        <v>102.02</v>
      </c>
      <c r="AI7" s="25">
        <v>25.11</v>
      </c>
      <c r="AJ7" s="25">
        <v>34.299999999999997</v>
      </c>
      <c r="AK7" s="25">
        <v>6.24</v>
      </c>
      <c r="AL7" s="25">
        <v>0</v>
      </c>
      <c r="AM7" s="25">
        <v>0</v>
      </c>
      <c r="AN7" s="25">
        <v>31.54</v>
      </c>
      <c r="AO7" s="25">
        <v>31.15</v>
      </c>
      <c r="AP7" s="25">
        <v>30.01</v>
      </c>
      <c r="AQ7" s="25">
        <v>27.32</v>
      </c>
      <c r="AR7" s="25">
        <v>16.12</v>
      </c>
      <c r="AS7" s="25">
        <v>26.96</v>
      </c>
      <c r="AT7" s="25">
        <v>169.12</v>
      </c>
      <c r="AU7" s="25">
        <v>171.19</v>
      </c>
      <c r="AV7" s="25">
        <v>210.05</v>
      </c>
      <c r="AW7" s="25">
        <v>220</v>
      </c>
      <c r="AX7" s="25">
        <v>227.24</v>
      </c>
      <c r="AY7" s="25">
        <v>302.22000000000003</v>
      </c>
      <c r="AZ7" s="25">
        <v>263.45</v>
      </c>
      <c r="BA7" s="25">
        <v>249.43</v>
      </c>
      <c r="BB7" s="25">
        <v>217.55</v>
      </c>
      <c r="BC7" s="25">
        <v>157.71</v>
      </c>
      <c r="BD7" s="25">
        <v>142.38999999999999</v>
      </c>
      <c r="BE7" s="25">
        <v>963.81</v>
      </c>
      <c r="BF7" s="25">
        <v>826.2</v>
      </c>
      <c r="BG7" s="25">
        <v>775.94</v>
      </c>
      <c r="BH7" s="25">
        <v>627.70000000000005</v>
      </c>
      <c r="BI7" s="25">
        <v>607.03</v>
      </c>
      <c r="BJ7" s="25">
        <v>970.36</v>
      </c>
      <c r="BK7" s="25">
        <v>940.22</v>
      </c>
      <c r="BL7" s="25">
        <v>922.05</v>
      </c>
      <c r="BM7" s="25">
        <v>916.17</v>
      </c>
      <c r="BN7" s="25">
        <v>958.97</v>
      </c>
      <c r="BO7" s="25">
        <v>1043.3599999999999</v>
      </c>
      <c r="BP7" s="25">
        <v>79.040000000000006</v>
      </c>
      <c r="BQ7" s="25">
        <v>88.87</v>
      </c>
      <c r="BR7" s="25">
        <v>92.84</v>
      </c>
      <c r="BS7" s="25">
        <v>108.09</v>
      </c>
      <c r="BT7" s="25">
        <v>112.13</v>
      </c>
      <c r="BU7" s="25">
        <v>64.52</v>
      </c>
      <c r="BV7" s="25">
        <v>66.8</v>
      </c>
      <c r="BW7" s="25">
        <v>64.39</v>
      </c>
      <c r="BX7" s="25">
        <v>63.95</v>
      </c>
      <c r="BY7" s="25">
        <v>61.25</v>
      </c>
      <c r="BZ7" s="25">
        <v>56.19</v>
      </c>
      <c r="CA7" s="25">
        <v>174.86</v>
      </c>
      <c r="CB7" s="25">
        <v>155.93</v>
      </c>
      <c r="CC7" s="25">
        <v>149.52000000000001</v>
      </c>
      <c r="CD7" s="25">
        <v>159.56</v>
      </c>
      <c r="CE7" s="25">
        <v>159.09</v>
      </c>
      <c r="CF7" s="25">
        <v>270.68</v>
      </c>
      <c r="CG7" s="25">
        <v>268.88</v>
      </c>
      <c r="CH7" s="25">
        <v>258.89999999999998</v>
      </c>
      <c r="CI7" s="25">
        <v>263.56</v>
      </c>
      <c r="CJ7" s="25">
        <v>279.83</v>
      </c>
      <c r="CK7" s="25">
        <v>285.60000000000002</v>
      </c>
      <c r="CL7" s="25">
        <v>73.069999999999993</v>
      </c>
      <c r="CM7" s="25">
        <v>83.84</v>
      </c>
      <c r="CN7" s="25">
        <v>85.16</v>
      </c>
      <c r="CO7" s="25">
        <v>84.09</v>
      </c>
      <c r="CP7" s="25">
        <v>76.11</v>
      </c>
      <c r="CQ7" s="25">
        <v>48.86</v>
      </c>
      <c r="CR7" s="25">
        <v>49</v>
      </c>
      <c r="CS7" s="25">
        <v>50.07</v>
      </c>
      <c r="CT7" s="25">
        <v>53.4</v>
      </c>
      <c r="CU7" s="25">
        <v>54.69</v>
      </c>
      <c r="CV7" s="25">
        <v>48.33</v>
      </c>
      <c r="CW7" s="25">
        <v>77.94</v>
      </c>
      <c r="CX7" s="25">
        <v>74.900000000000006</v>
      </c>
      <c r="CY7" s="25">
        <v>76.27</v>
      </c>
      <c r="CZ7" s="25">
        <v>74.44</v>
      </c>
      <c r="DA7" s="25">
        <v>79.900000000000006</v>
      </c>
      <c r="DB7" s="25">
        <v>76.48</v>
      </c>
      <c r="DC7" s="25">
        <v>75.64</v>
      </c>
      <c r="DD7" s="25">
        <v>75.7</v>
      </c>
      <c r="DE7" s="25">
        <v>72.53</v>
      </c>
      <c r="DF7" s="25">
        <v>71.44</v>
      </c>
      <c r="DG7" s="25">
        <v>70.34</v>
      </c>
      <c r="DH7" s="25">
        <v>54.12</v>
      </c>
      <c r="DI7" s="25">
        <v>56.22</v>
      </c>
      <c r="DJ7" s="25">
        <v>57.57</v>
      </c>
      <c r="DK7" s="25">
        <v>59.13</v>
      </c>
      <c r="DL7" s="25">
        <v>60.37</v>
      </c>
      <c r="DM7" s="25">
        <v>39.409999999999997</v>
      </c>
      <c r="DN7" s="25">
        <v>41.18</v>
      </c>
      <c r="DO7" s="25">
        <v>42.98</v>
      </c>
      <c r="DP7" s="25">
        <v>40.46</v>
      </c>
      <c r="DQ7" s="25">
        <v>37.1</v>
      </c>
      <c r="DR7" s="25">
        <v>35.5</v>
      </c>
      <c r="DS7" s="25">
        <v>0</v>
      </c>
      <c r="DT7" s="25">
        <v>0</v>
      </c>
      <c r="DU7" s="25">
        <v>0</v>
      </c>
      <c r="DV7" s="25">
        <v>0</v>
      </c>
      <c r="DW7" s="25">
        <v>0</v>
      </c>
      <c r="DX7" s="25">
        <v>20.97</v>
      </c>
      <c r="DY7" s="25">
        <v>21.65</v>
      </c>
      <c r="DZ7" s="25">
        <v>23.24</v>
      </c>
      <c r="EA7" s="25">
        <v>22.77</v>
      </c>
      <c r="EB7" s="25">
        <v>18.22</v>
      </c>
      <c r="EC7" s="25">
        <v>16.16</v>
      </c>
      <c r="ED7" s="25">
        <v>0.43</v>
      </c>
      <c r="EE7" s="25">
        <v>0</v>
      </c>
      <c r="EF7" s="25">
        <v>0</v>
      </c>
      <c r="EG7" s="25">
        <v>0.44</v>
      </c>
      <c r="EH7" s="25">
        <v>0.36</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2025-12-12T09:16:18Z</dcterms:created>
  <dcterms:modified xsi:type="dcterms:W3CDTF">2026-01-21T07:19:43Z</dcterms:modified>
  <cp:category/>
</cp:coreProperties>
</file>