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S005204\Desktop\【経営比較分析表】2024_192139_46_1718\"/>
    </mc:Choice>
  </mc:AlternateContent>
  <xr:revisionPtr revIDLastSave="0" documentId="13_ncr:1_{F8CB0AC0-0E57-48E6-8F0F-A2C0777F952C}" xr6:coauthVersionLast="47" xr6:coauthVersionMax="47" xr10:uidLastSave="{00000000-0000-0000-0000-000000000000}"/>
  <workbookProtection workbookAlgorithmName="SHA-512" workbookHashValue="ygibI15Tl40h0+Cjz3xx/FqlX+wIKcwVL7yyXklC0oKHi2j/C0XWpRLM0fLHz6hmgwSWo81uRf0LG6f444jIXw==" workbookSaltValue="ugmc3krFTmVtch36FGf0ww==" workbookSpinCount="100000" lockStructure="1"/>
  <bookViews>
    <workbookView xWindow="0" yWindow="885" windowWidth="28785" windowHeight="1444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R6" i="5"/>
  <c r="Q6" i="5"/>
  <c r="P6" i="5"/>
  <c r="P10" i="4" s="1"/>
  <c r="O6" i="5"/>
  <c r="N6" i="5"/>
  <c r="M6" i="5"/>
  <c r="AD8" i="4" s="1"/>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G85" i="4"/>
  <c r="AD10" i="4"/>
  <c r="W10" i="4"/>
  <c r="I10" i="4"/>
  <c r="B10" i="4"/>
  <c r="BB8" i="4"/>
  <c r="AL8" i="4"/>
  <c r="B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<sst xmlns="http://schemas.openxmlformats.org/spreadsheetml/2006/main" count="253" uniqueCount="116">
  <si>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</si>
  <si>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</si>
  <si>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</si>
  <si>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</si>
  <si>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</si>
  <si>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</si>
  <si>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</si>
  <si>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</si>
  <si>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</si>
  <si>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</si>
  <si>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</si>
  <si>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</si>
  <si>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</si>
  <si>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</si>
  <si>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</si>
  <si>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</si>
  <si>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</si>
  <si>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</si>
  <si>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</si>
  <si>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</si>
  <si>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</si>
  <si>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</si>
  <si>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</si>
  <si>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</si>
  <si>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</si>
  <si>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</si>
  <si>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</si>
  <si>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</si>
  <si>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</si>
  <si>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</si>
  <si>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</si>
  <si>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</si>
  <si>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</si>
  <si>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</si>
  <si>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</si>
  <si>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</si>
  <si>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</si>
  <si>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</si>
  <si>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</si>
  <si>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</si>
  <si>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</si>
  <si>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</si>
  <si>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</si>
  <si>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</si>
  <si>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</si>
  <si>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</si>
  <si>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</si>
  <si>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</si>
  <si>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</si>
  <si>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</si>
  <si>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</si>
  <si>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</si>
  <si>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</si>
  <si>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</si>
  <si>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</si>
  <si>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</si>
  <si>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</si>
  <si>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</si>
  <si>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</si>
  <si>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</si>
  <si>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</si>
  <si>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</si>
  <si>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</si>
  <si>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</si>
  <si>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</si>
  <si>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</si>
  <si>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</si>
  <si>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</si>
  <si>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</si>
  <si>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</si>
  <si>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</si>
  <si>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</si>
  <si>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</si>
  <si>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</si>
  <si>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</si>
  <si>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</si>
  <si>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</si>
  <si>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</si>
  <si>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</si>
  <si>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</si>
  <si>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</si>
  <si>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</si>
  <si>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</si>
  <si>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</si>
  <si>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</si>
  <si>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</si>
  <si>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</si>
  <si>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</si>
  <si>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</si>
  <si>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</si>
  <si>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</si>
  <si>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</si>
  <si>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</si>
  <si>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</si>
  <si>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</si>
  <si>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</si>
  <si>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甲州市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</si>
  <si>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</si>
  <si>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</si>
  <si>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</si>
  <si>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</si>
  <si>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</si>
  <si>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</si>
  <si>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</si>
  <si>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</si>
  <si>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</si>
  <si>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</si>
  <si>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</si>
  <si>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</si>
  <si>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</si>
  <si>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</si>
  <si>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</si>
  <si>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</si>
  <si>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類似団体と比較して低い。浄化槽は使用頻度や使用方法によって劣化に影響するため、定期的な保守点検・法定点検を実施することはもとより、適切な利用方法を周知していく必要がある。また浄化槽の経年劣化による維持管理費の増加も考慮していく必要がある。
②管渠老朽化率及び③管渠改善率は、特定地域生活排水処理事業では、管渠の整備を行うものではないので数値化されない。</t>
    <phoneticPr fontId="4"/>
  </si>
  <si>
    <t>①経常収支比率は、100％であり、使用料収入や一般会計からの繰入金で維持管理費や支払利息等の費用を賄えている。②累積欠損金比率は0％であり累積欠損金は生じていない。③流動比率は類似団体平均を大きく上回った。これは流動資産のうち現金預金によるものである。流動負債の大部分は企業債であり、短期的な債務の支払能力は確保できている。④企業債残高対事業規模比率は類似団体と比較すると低い水準である。投資については、現状では市設置型浄化槽が更新時期を迎えておらず、新規設置のみを行っている⑤経費回収率は類似団体平均を上回っているものの100％に満たない数値であり、使用料収入のみでは汚水処理費用を賄えていない状況である。経営の健全化を目指し、引き続き使用料の見直しの検討や経費削減に努めていく。⑥汚水処理原価は類似団体平均を下回っているが、今後も経費節減に努めていく。⑦⑧施設利用率は類似団体と比較して低い数値となっているが、法令に基づき適正な規模の浄化槽を整備しており、水洗化率も100％に近い状態であることから、問題ないと考えられる。ただし人口減少に伴い設置箇所の空き家が増えると適正な施設の稼働が見込めなくなるおそれがある。</t>
    <rPh sb="214" eb="216">
      <t>コウシン</t>
    </rPh>
    <rPh sb="216" eb="218">
      <t>ジキ</t>
    </rPh>
    <rPh sb="219" eb="220">
      <t>ムカ</t>
    </rPh>
    <rPh sb="249" eb="251">
      <t>ヘイキン</t>
    </rPh>
    <rPh sb="252" eb="254">
      <t>ウワマワ</t>
    </rPh>
    <rPh sb="266" eb="267">
      <t>ミ</t>
    </rPh>
    <rPh sb="270" eb="272">
      <t>スウチ</t>
    </rPh>
    <rPh sb="298" eb="300">
      <t>ジョウキョウ</t>
    </rPh>
    <rPh sb="319" eb="322">
      <t>シヨウリョウ</t>
    </rPh>
    <rPh sb="323" eb="325">
      <t>ミナオ</t>
    </rPh>
    <rPh sb="327" eb="329">
      <t>ケントウ</t>
    </rPh>
    <rPh sb="353" eb="355">
      <t>ヘイキン</t>
    </rPh>
    <rPh sb="356" eb="358">
      <t>シタマワ</t>
    </rPh>
    <rPh sb="364" eb="366">
      <t>コンゴ</t>
    </rPh>
    <rPh sb="367" eb="371">
      <t>ケイヒセツゲン</t>
    </rPh>
    <rPh sb="372" eb="373">
      <t>ツト</t>
    </rPh>
    <rPh sb="397" eb="399">
      <t>スウチ</t>
    </rPh>
    <rPh sb="407" eb="409">
      <t>ホウレイ</t>
    </rPh>
    <rPh sb="410" eb="411">
      <t>モト</t>
    </rPh>
    <rPh sb="413" eb="415">
      <t>テキセイ</t>
    </rPh>
    <rPh sb="416" eb="418">
      <t>キボ</t>
    </rPh>
    <rPh sb="419" eb="422">
      <t>ジョウカソウ</t>
    </rPh>
    <rPh sb="423" eb="425">
      <t>セイビ</t>
    </rPh>
    <rPh sb="440" eb="441">
      <t>チカ</t>
    </rPh>
    <rPh sb="442" eb="444">
      <t>ジョウタイ</t>
    </rPh>
    <phoneticPr fontId="4"/>
  </si>
  <si>
    <t>経常収支比率は100％を上回っており、汚水処理原価も類似団体平均より低いが、経費回収率が100％を下回っており、使用料により経費を賄うことができていない状況である。汚水処理原価については、浄化槽基数の増や物価・労務費単価の上昇、また既存の浄化槽の経年劣化に伴う修繕費の増等の要因により上昇していく見込であることを踏まえて、令和6年度に改定した経営戦略に基づき、使用料改定に向けた検討を進めるとともに、経営基盤の強化と財務マネジメントの向上に取り組んでいく。</t>
    <rPh sb="82" eb="86">
      <t>オスイショリ</t>
    </rPh>
    <rPh sb="86" eb="88">
      <t>ゲンカ</t>
    </rPh>
    <rPh sb="148" eb="150">
      <t>ミコミ</t>
    </rPh>
    <rPh sb="156" eb="157">
      <t>フ</t>
    </rPh>
    <rPh sb="180" eb="183">
      <t>シヨウリョウ</t>
    </rPh>
    <rPh sb="183" eb="185">
      <t>カイテイ</t>
    </rPh>
    <rPh sb="186" eb="187">
      <t>ム</t>
    </rPh>
    <rPh sb="189" eb="191">
      <t>ケントウ</t>
    </rPh>
    <rPh sb="192" eb="193">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</si>
</sst>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49-4EB0-AD75-B14F095A1AC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149-4EB0-AD75-B14F095A1AC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45.13</c:v>
                </c:pt>
                <c:pt idx="1">
                  <c:v>47.58</c:v>
                </c:pt>
                <c:pt idx="2">
                  <c:v>46.76</c:v>
                </c:pt>
                <c:pt idx="3">
                  <c:v>46.09</c:v>
                </c:pt>
                <c:pt idx="4">
                  <c:v>44.43</c:v>
                </c:pt>
              </c:numCache>
            </c:numRef>
          </c:val>
          <c:extLst>
            <c:ext xmlns:c16="http://schemas.microsoft.com/office/drawing/2014/chart" uri="{C3380CC4-5D6E-409C-BE32-E72D297353CC}">
              <c16:uniqueId val="{00000000-CE25-4047-BCE1-1495487E126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CE25-4047-BCE1-1495487E126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98.52</c:v>
                </c:pt>
                <c:pt idx="1">
                  <c:v>99.36</c:v>
                </c:pt>
                <c:pt idx="2">
                  <c:v>99.38</c:v>
                </c:pt>
                <c:pt idx="3">
                  <c:v>99.39</c:v>
                </c:pt>
                <c:pt idx="4">
                  <c:v>99.56</c:v>
                </c:pt>
              </c:numCache>
            </c:numRef>
          </c:val>
          <c:extLst>
            <c:ext xmlns:c16="http://schemas.microsoft.com/office/drawing/2014/chart" uri="{C3380CC4-5D6E-409C-BE32-E72D297353CC}">
              <c16:uniqueId val="{00000000-B57E-4E5A-BBCB-38C17A4B480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B57E-4E5A-BBCB-38C17A4B480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100.33</c:v>
                </c:pt>
                <c:pt idx="1">
                  <c:v>100</c:v>
                </c:pt>
                <c:pt idx="2">
                  <c:v>100</c:v>
                </c:pt>
                <c:pt idx="3">
                  <c:v>100</c:v>
                </c:pt>
                <c:pt idx="4">
                  <c:v>100</c:v>
                </c:pt>
              </c:numCache>
            </c:numRef>
          </c:val>
          <c:extLst>
            <c:ext xmlns:c16="http://schemas.microsoft.com/office/drawing/2014/chart" uri="{C3380CC4-5D6E-409C-BE32-E72D297353CC}">
              <c16:uniqueId val="{00000000-EE5E-490D-890D-6EFC31055D3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EE5E-490D-890D-6EFC31055D3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4.47</c:v>
                </c:pt>
                <c:pt idx="1">
                  <c:v>8.11</c:v>
                </c:pt>
                <c:pt idx="2">
                  <c:v>11.81</c:v>
                </c:pt>
                <c:pt idx="3">
                  <c:v>15.6</c:v>
                </c:pt>
                <c:pt idx="4">
                  <c:v>18.72</c:v>
                </c:pt>
              </c:numCache>
            </c:numRef>
          </c:val>
          <c:extLst>
            <c:ext xmlns:c16="http://schemas.microsoft.com/office/drawing/2014/chart" uri="{C3380CC4-5D6E-409C-BE32-E72D297353CC}">
              <c16:uniqueId val="{00000000-C10C-4BA2-ACA8-C636CFE54F5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C10C-4BA2-ACA8-C636CFE54F5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4C-40CB-BF97-BBA340577F0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74C-40CB-BF97-BBA340577F0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76-4693-98CF-C628F5AB853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6F76-4693-98CF-C628F5AB853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50.84</c:v>
                </c:pt>
                <c:pt idx="1">
                  <c:v>57.88</c:v>
                </c:pt>
                <c:pt idx="2">
                  <c:v>111.13</c:v>
                </c:pt>
                <c:pt idx="3">
                  <c:v>345.3</c:v>
                </c:pt>
                <c:pt idx="4">
                  <c:v>395.35</c:v>
                </c:pt>
              </c:numCache>
            </c:numRef>
          </c:val>
          <c:extLst>
            <c:ext xmlns:c16="http://schemas.microsoft.com/office/drawing/2014/chart" uri="{C3380CC4-5D6E-409C-BE32-E72D297353CC}">
              <c16:uniqueId val="{00000000-D70C-4283-947E-932B7B6C82B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D70C-4283-947E-932B7B6C82B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95.96</c:v>
                </c:pt>
                <c:pt idx="1">
                  <c:v>163.08000000000001</c:v>
                </c:pt>
                <c:pt idx="2">
                  <c:v>106.48</c:v>
                </c:pt>
                <c:pt idx="3">
                  <c:v>211.82</c:v>
                </c:pt>
                <c:pt idx="4">
                  <c:v>215.3</c:v>
                </c:pt>
              </c:numCache>
            </c:numRef>
          </c:val>
          <c:extLst>
            <c:ext xmlns:c16="http://schemas.microsoft.com/office/drawing/2014/chart" uri="{C3380CC4-5D6E-409C-BE32-E72D297353CC}">
              <c16:uniqueId val="{00000000-2BC6-4BE6-84CD-7FDE5EAFA4A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2BC6-4BE6-84CD-7FDE5EAFA4A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89.09</c:v>
                </c:pt>
                <c:pt idx="1">
                  <c:v>70.02</c:v>
                </c:pt>
                <c:pt idx="2">
                  <c:v>67.81</c:v>
                </c:pt>
                <c:pt idx="3">
                  <c:v>72.349999999999994</c:v>
                </c:pt>
                <c:pt idx="4">
                  <c:v>78.8</c:v>
                </c:pt>
              </c:numCache>
            </c:numRef>
          </c:val>
          <c:extLst>
            <c:ext xmlns:c16="http://schemas.microsoft.com/office/drawing/2014/chart" uri="{C3380CC4-5D6E-409C-BE32-E72D297353CC}">
              <c16:uniqueId val="{00000000-DFAF-4F2D-904E-3BA48AD71E3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DFAF-4F2D-904E-3BA48AD71E3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185.54</c:v>
                </c:pt>
                <c:pt idx="1">
                  <c:v>235.58</c:v>
                </c:pt>
                <c:pt idx="2">
                  <c:v>242.26</c:v>
                </c:pt>
                <c:pt idx="3">
                  <c:v>232.53</c:v>
                </c:pt>
                <c:pt idx="4">
                  <c:v>219.75</c:v>
                </c:pt>
              </c:numCache>
            </c:numRef>
          </c:val>
          <c:extLst>
            <c:ext xmlns:c16="http://schemas.microsoft.com/office/drawing/2014/chart" uri="{C3380CC4-5D6E-409C-BE32-E72D297353CC}">
              <c16:uniqueId val="{00000000-7882-4547-8AC8-2571CA930A6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7882-4547-8AC8-2571CA930A6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山梨県　甲州市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29079</v>
      </c>
      <c r="AM8" s="41"/>
      <c r="AN8" s="41"/>
      <c r="AO8" s="41"/>
      <c r="AP8" s="41"/>
      <c r="AQ8" s="41"/>
      <c r="AR8" s="41"/>
      <c r="AS8" s="41"/>
      <c r="AT8" s="34">
        <f>データ!T6</f>
        <v>264.11</v>
      </c>
      <c r="AU8" s="34"/>
      <c r="AV8" s="34"/>
      <c r="AW8" s="34"/>
      <c r="AX8" s="34"/>
      <c r="AY8" s="34"/>
      <c r="AZ8" s="34"/>
      <c r="BA8" s="34"/>
      <c r="BB8" s="34">
        <f>データ!U6</f>
        <v>110.1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44.32</v>
      </c>
      <c r="J10" s="34"/>
      <c r="K10" s="34"/>
      <c r="L10" s="34"/>
      <c r="M10" s="34"/>
      <c r="N10" s="34"/>
      <c r="O10" s="34"/>
      <c r="P10" s="34">
        <f>データ!P6</f>
        <v>4.71</v>
      </c>
      <c r="Q10" s="34"/>
      <c r="R10" s="34"/>
      <c r="S10" s="34"/>
      <c r="T10" s="34"/>
      <c r="U10" s="34"/>
      <c r="V10" s="34"/>
      <c r="W10" s="34">
        <f>データ!Q6</f>
        <v>100</v>
      </c>
      <c r="X10" s="34"/>
      <c r="Y10" s="34"/>
      <c r="Z10" s="34"/>
      <c r="AA10" s="34"/>
      <c r="AB10" s="34"/>
      <c r="AC10" s="34"/>
      <c r="AD10" s="41">
        <f>データ!R6</f>
        <v>2712</v>
      </c>
      <c r="AE10" s="41"/>
      <c r="AF10" s="41"/>
      <c r="AG10" s="41"/>
      <c r="AH10" s="41"/>
      <c r="AI10" s="41"/>
      <c r="AJ10" s="41"/>
      <c r="AK10" s="2"/>
      <c r="AL10" s="41">
        <f>データ!V6</f>
        <v>1361</v>
      </c>
      <c r="AM10" s="41"/>
      <c r="AN10" s="41"/>
      <c r="AO10" s="41"/>
      <c r="AP10" s="41"/>
      <c r="AQ10" s="41"/>
      <c r="AR10" s="41"/>
      <c r="AS10" s="41"/>
      <c r="AT10" s="34">
        <f>データ!W6</f>
        <v>0.39</v>
      </c>
      <c r="AU10" s="34"/>
      <c r="AV10" s="34"/>
      <c r="AW10" s="34"/>
      <c r="AX10" s="34"/>
      <c r="AY10" s="34"/>
      <c r="AZ10" s="34"/>
      <c r="BA10" s="34"/>
      <c r="BB10" s="34">
        <f>データ!X6</f>
        <v>3489.74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sKrY1qZqDaiODwPRAx69gk7eB3iKjLkANVvLsfwkHe2YIKhNjOFXTAP44BW96swkIUaDquLTkC7NHT7OO5TYSg==" saltValue="zuXLwLZVPVCNhk6OXvI9f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192139</v>
      </c>
      <c r="D6" s="19">
        <f t="shared" si="3"/>
        <v>46</v>
      </c>
      <c r="E6" s="19">
        <f t="shared" si="3"/>
        <v>18</v>
      </c>
      <c r="F6" s="19">
        <f t="shared" si="3"/>
        <v>0</v>
      </c>
      <c r="G6" s="19">
        <f t="shared" si="3"/>
        <v>0</v>
      </c>
      <c r="H6" s="19" t="str">
        <f t="shared" si="3"/>
        <v>山梨県　甲州市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44.32</v>
      </c>
      <c r="P6" s="20">
        <f t="shared" si="3"/>
        <v>4.71</v>
      </c>
      <c r="Q6" s="20">
        <f t="shared" si="3"/>
        <v>100</v>
      </c>
      <c r="R6" s="20">
        <f t="shared" si="3"/>
        <v>2712</v>
      </c>
      <c r="S6" s="20">
        <f t="shared" si="3"/>
        <v>29079</v>
      </c>
      <c r="T6" s="20">
        <f t="shared" si="3"/>
        <v>264.11</v>
      </c>
      <c r="U6" s="20">
        <f t="shared" si="3"/>
        <v>110.1</v>
      </c>
      <c r="V6" s="20">
        <f t="shared" si="3"/>
        <v>1361</v>
      </c>
      <c r="W6" s="20">
        <f t="shared" si="3"/>
        <v>0.39</v>
      </c>
      <c r="X6" s="20">
        <f t="shared" si="3"/>
        <v>3489.74</v>
      </c>
      <c r="Y6" s="21">
        <f>IF(Y7="",NA(),Y7)</f>
        <v>100.33</v>
      </c>
      <c r="Z6" s="21">
        <f t="shared" ref="Z6:AH6" si="4">IF(Z7="",NA(),Z7)</f>
        <v>100</v>
      </c>
      <c r="AA6" s="21">
        <f t="shared" si="4"/>
        <v>100</v>
      </c>
      <c r="AB6" s="21">
        <f t="shared" si="4"/>
        <v>100</v>
      </c>
      <c r="AC6" s="21">
        <f t="shared" si="4"/>
        <v>100</v>
      </c>
      <c r="AD6" s="21">
        <f t="shared" si="4"/>
        <v>99.03</v>
      </c>
      <c r="AE6" s="21">
        <f t="shared" si="4"/>
        <v>100.41</v>
      </c>
      <c r="AF6" s="21">
        <f t="shared" si="4"/>
        <v>100.17</v>
      </c>
      <c r="AG6" s="21">
        <f t="shared" si="4"/>
        <v>96.95</v>
      </c>
      <c r="AH6" s="21">
        <f t="shared" si="4"/>
        <v>99.24</v>
      </c>
      <c r="AI6" s="20" t="str">
        <f>IF(AI7="","",IF(AI7="-","【-】","【"&amp;SUBSTITUTE(TEXT(AI7,"#,##0.00"),"-","△")&amp;"】"))</f>
        <v>【100.06】</v>
      </c>
      <c r="AJ6" s="20">
        <f>IF(AJ7="",NA(),AJ7)</f>
        <v>0</v>
      </c>
      <c r="AK6" s="20">
        <f t="shared" ref="AK6:AS6" si="5">IF(AK7="",NA(),AK7)</f>
        <v>0</v>
      </c>
      <c r="AL6" s="20">
        <f t="shared" si="5"/>
        <v>0</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50.84</v>
      </c>
      <c r="AV6" s="21">
        <f t="shared" ref="AV6:BD6" si="6">IF(AV7="",NA(),AV7)</f>
        <v>57.88</v>
      </c>
      <c r="AW6" s="21">
        <f t="shared" si="6"/>
        <v>111.13</v>
      </c>
      <c r="AX6" s="21">
        <f t="shared" si="6"/>
        <v>345.3</v>
      </c>
      <c r="AY6" s="21">
        <f t="shared" si="6"/>
        <v>395.35</v>
      </c>
      <c r="AZ6" s="21">
        <f t="shared" si="6"/>
        <v>100.47</v>
      </c>
      <c r="BA6" s="21">
        <f t="shared" si="6"/>
        <v>122.71</v>
      </c>
      <c r="BB6" s="21">
        <f t="shared" si="6"/>
        <v>138.19999999999999</v>
      </c>
      <c r="BC6" s="21">
        <f t="shared" si="6"/>
        <v>126.97</v>
      </c>
      <c r="BD6" s="21">
        <f t="shared" si="6"/>
        <v>103.61</v>
      </c>
      <c r="BE6" s="20" t="str">
        <f>IF(BE7="","",IF(BE7="-","【-】","【"&amp;SUBSTITUTE(TEXT(BE7,"#,##0.00"),"-","△")&amp;"】"))</f>
        <v>【106.63】</v>
      </c>
      <c r="BF6" s="21">
        <f>IF(BF7="",NA(),BF7)</f>
        <v>95.96</v>
      </c>
      <c r="BG6" s="21">
        <f t="shared" ref="BG6:BO6" si="7">IF(BG7="",NA(),BG7)</f>
        <v>163.08000000000001</v>
      </c>
      <c r="BH6" s="21">
        <f t="shared" si="7"/>
        <v>106.48</v>
      </c>
      <c r="BI6" s="21">
        <f t="shared" si="7"/>
        <v>211.82</v>
      </c>
      <c r="BJ6" s="21">
        <f t="shared" si="7"/>
        <v>215.3</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89.09</v>
      </c>
      <c r="BR6" s="21">
        <f t="shared" ref="BR6:BZ6" si="8">IF(BR7="",NA(),BR7)</f>
        <v>70.02</v>
      </c>
      <c r="BS6" s="21">
        <f t="shared" si="8"/>
        <v>67.81</v>
      </c>
      <c r="BT6" s="21">
        <f t="shared" si="8"/>
        <v>72.349999999999994</v>
      </c>
      <c r="BU6" s="21">
        <f t="shared" si="8"/>
        <v>78.8</v>
      </c>
      <c r="BV6" s="21">
        <f t="shared" si="8"/>
        <v>60.59</v>
      </c>
      <c r="BW6" s="21">
        <f t="shared" si="8"/>
        <v>60</v>
      </c>
      <c r="BX6" s="21">
        <f t="shared" si="8"/>
        <v>59.01</v>
      </c>
      <c r="BY6" s="21">
        <f t="shared" si="8"/>
        <v>56.06</v>
      </c>
      <c r="BZ6" s="21">
        <f t="shared" si="8"/>
        <v>53.25</v>
      </c>
      <c r="CA6" s="20" t="str">
        <f>IF(CA7="","",IF(CA7="-","【-】","【"&amp;SUBSTITUTE(TEXT(CA7,"#,##0.00"),"-","△")&amp;"】"))</f>
        <v>【51.14】</v>
      </c>
      <c r="CB6" s="21">
        <f>IF(CB7="",NA(),CB7)</f>
        <v>185.54</v>
      </c>
      <c r="CC6" s="21">
        <f t="shared" ref="CC6:CK6" si="9">IF(CC7="",NA(),CC7)</f>
        <v>235.58</v>
      </c>
      <c r="CD6" s="21">
        <f t="shared" si="9"/>
        <v>242.26</v>
      </c>
      <c r="CE6" s="21">
        <f t="shared" si="9"/>
        <v>232.53</v>
      </c>
      <c r="CF6" s="21">
        <f t="shared" si="9"/>
        <v>219.75</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45.13</v>
      </c>
      <c r="CN6" s="21">
        <f t="shared" ref="CN6:CV6" si="10">IF(CN7="",NA(),CN7)</f>
        <v>47.58</v>
      </c>
      <c r="CO6" s="21">
        <f t="shared" si="10"/>
        <v>46.76</v>
      </c>
      <c r="CP6" s="21">
        <f t="shared" si="10"/>
        <v>46.09</v>
      </c>
      <c r="CQ6" s="21">
        <f t="shared" si="10"/>
        <v>44.43</v>
      </c>
      <c r="CR6" s="21">
        <f t="shared" si="10"/>
        <v>58.19</v>
      </c>
      <c r="CS6" s="21">
        <f t="shared" si="10"/>
        <v>56.52</v>
      </c>
      <c r="CT6" s="21">
        <f t="shared" si="10"/>
        <v>88.45</v>
      </c>
      <c r="CU6" s="21">
        <f t="shared" si="10"/>
        <v>54.08</v>
      </c>
      <c r="CV6" s="21">
        <f t="shared" si="10"/>
        <v>52.59</v>
      </c>
      <c r="CW6" s="20" t="str">
        <f>IF(CW7="","",IF(CW7="-","【-】","【"&amp;SUBSTITUTE(TEXT(CW7,"#,##0.00"),"-","△")&amp;"】"))</f>
        <v>【54.37】</v>
      </c>
      <c r="CX6" s="21">
        <f>IF(CX7="",NA(),CX7)</f>
        <v>98.52</v>
      </c>
      <c r="CY6" s="21">
        <f t="shared" ref="CY6:DG6" si="11">IF(CY7="",NA(),CY7)</f>
        <v>99.36</v>
      </c>
      <c r="CZ6" s="21">
        <f t="shared" si="11"/>
        <v>99.38</v>
      </c>
      <c r="DA6" s="21">
        <f t="shared" si="11"/>
        <v>99.39</v>
      </c>
      <c r="DB6" s="21">
        <f t="shared" si="11"/>
        <v>99.56</v>
      </c>
      <c r="DC6" s="21">
        <f t="shared" si="11"/>
        <v>87.8</v>
      </c>
      <c r="DD6" s="21">
        <f t="shared" si="11"/>
        <v>88.43</v>
      </c>
      <c r="DE6" s="21">
        <f t="shared" si="11"/>
        <v>90.34</v>
      </c>
      <c r="DF6" s="21">
        <f t="shared" si="11"/>
        <v>90.57</v>
      </c>
      <c r="DG6" s="21">
        <f t="shared" si="11"/>
        <v>87.02</v>
      </c>
      <c r="DH6" s="20" t="str">
        <f>IF(DH7="","",IF(DH7="-","【-】","【"&amp;SUBSTITUTE(TEXT(DH7,"#,##0.00"),"-","△")&amp;"】"))</f>
        <v>【84.89】</v>
      </c>
      <c r="DI6" s="21">
        <f>IF(DI7="",NA(),DI7)</f>
        <v>4.47</v>
      </c>
      <c r="DJ6" s="21">
        <f t="shared" ref="DJ6:DR6" si="12">IF(DJ7="",NA(),DJ7)</f>
        <v>8.11</v>
      </c>
      <c r="DK6" s="21">
        <f t="shared" si="12"/>
        <v>11.81</v>
      </c>
      <c r="DL6" s="21">
        <f t="shared" si="12"/>
        <v>15.6</v>
      </c>
      <c r="DM6" s="21">
        <f t="shared" si="12"/>
        <v>18.72</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192139</v>
      </c>
      <c r="D7" s="23">
        <v>46</v>
      </c>
      <c r="E7" s="23">
        <v>18</v>
      </c>
      <c r="F7" s="23">
        <v>0</v>
      </c>
      <c r="G7" s="23">
        <v>0</v>
      </c>
      <c r="H7" s="23" t="s">
        <v>96</v>
      </c>
      <c r="I7" s="23" t="s">
        <v>97</v>
      </c>
      <c r="J7" s="23" t="s">
        <v>98</v>
      </c>
      <c r="K7" s="23" t="s">
        <v>99</v>
      </c>
      <c r="L7" s="23" t="s">
        <v>100</v>
      </c>
      <c r="M7" s="23" t="s">
        <v>101</v>
      </c>
      <c r="N7" s="24" t="s">
        <v>102</v>
      </c>
      <c r="O7" s="24">
        <v>44.32</v>
      </c>
      <c r="P7" s="24">
        <v>4.71</v>
      </c>
      <c r="Q7" s="24">
        <v>100</v>
      </c>
      <c r="R7" s="24">
        <v>2712</v>
      </c>
      <c r="S7" s="24">
        <v>29079</v>
      </c>
      <c r="T7" s="24">
        <v>264.11</v>
      </c>
      <c r="U7" s="24">
        <v>110.1</v>
      </c>
      <c r="V7" s="24">
        <v>1361</v>
      </c>
      <c r="W7" s="24">
        <v>0.39</v>
      </c>
      <c r="X7" s="24">
        <v>3489.74</v>
      </c>
      <c r="Y7" s="24">
        <v>100.33</v>
      </c>
      <c r="Z7" s="24">
        <v>100</v>
      </c>
      <c r="AA7" s="24">
        <v>100</v>
      </c>
      <c r="AB7" s="24">
        <v>100</v>
      </c>
      <c r="AC7" s="24">
        <v>100</v>
      </c>
      <c r="AD7" s="24">
        <v>99.03</v>
      </c>
      <c r="AE7" s="24">
        <v>100.41</v>
      </c>
      <c r="AF7" s="24">
        <v>100.17</v>
      </c>
      <c r="AG7" s="24">
        <v>96.95</v>
      </c>
      <c r="AH7" s="24">
        <v>99.24</v>
      </c>
      <c r="AI7" s="24">
        <v>100.06</v>
      </c>
      <c r="AJ7" s="24">
        <v>0</v>
      </c>
      <c r="AK7" s="24">
        <v>0</v>
      </c>
      <c r="AL7" s="24">
        <v>0</v>
      </c>
      <c r="AM7" s="24">
        <v>0</v>
      </c>
      <c r="AN7" s="24">
        <v>0</v>
      </c>
      <c r="AO7" s="24">
        <v>74.239999999999995</v>
      </c>
      <c r="AP7" s="24">
        <v>83.92</v>
      </c>
      <c r="AQ7" s="24">
        <v>89.31</v>
      </c>
      <c r="AR7" s="24">
        <v>91.33</v>
      </c>
      <c r="AS7" s="24">
        <v>89.91</v>
      </c>
      <c r="AT7" s="24">
        <v>84.61</v>
      </c>
      <c r="AU7" s="24">
        <v>50.84</v>
      </c>
      <c r="AV7" s="24">
        <v>57.88</v>
      </c>
      <c r="AW7" s="24">
        <v>111.13</v>
      </c>
      <c r="AX7" s="24">
        <v>345.3</v>
      </c>
      <c r="AY7" s="24">
        <v>395.35</v>
      </c>
      <c r="AZ7" s="24">
        <v>100.47</v>
      </c>
      <c r="BA7" s="24">
        <v>122.71</v>
      </c>
      <c r="BB7" s="24">
        <v>138.19999999999999</v>
      </c>
      <c r="BC7" s="24">
        <v>126.97</v>
      </c>
      <c r="BD7" s="24">
        <v>103.61</v>
      </c>
      <c r="BE7" s="24">
        <v>106.63</v>
      </c>
      <c r="BF7" s="24">
        <v>95.96</v>
      </c>
      <c r="BG7" s="24">
        <v>163.08000000000001</v>
      </c>
      <c r="BH7" s="24">
        <v>106.48</v>
      </c>
      <c r="BI7" s="24">
        <v>211.82</v>
      </c>
      <c r="BJ7" s="24">
        <v>215.3</v>
      </c>
      <c r="BK7" s="24">
        <v>294.27</v>
      </c>
      <c r="BL7" s="24">
        <v>294.08999999999997</v>
      </c>
      <c r="BM7" s="24">
        <v>294.08999999999997</v>
      </c>
      <c r="BN7" s="24">
        <v>338.47</v>
      </c>
      <c r="BO7" s="24">
        <v>368.83</v>
      </c>
      <c r="BP7" s="24">
        <v>386.06</v>
      </c>
      <c r="BQ7" s="24">
        <v>89.09</v>
      </c>
      <c r="BR7" s="24">
        <v>70.02</v>
      </c>
      <c r="BS7" s="24">
        <v>67.81</v>
      </c>
      <c r="BT7" s="24">
        <v>72.349999999999994</v>
      </c>
      <c r="BU7" s="24">
        <v>78.8</v>
      </c>
      <c r="BV7" s="24">
        <v>60.59</v>
      </c>
      <c r="BW7" s="24">
        <v>60</v>
      </c>
      <c r="BX7" s="24">
        <v>59.01</v>
      </c>
      <c r="BY7" s="24">
        <v>56.06</v>
      </c>
      <c r="BZ7" s="24">
        <v>53.25</v>
      </c>
      <c r="CA7" s="24">
        <v>51.14</v>
      </c>
      <c r="CB7" s="24">
        <v>185.54</v>
      </c>
      <c r="CC7" s="24">
        <v>235.58</v>
      </c>
      <c r="CD7" s="24">
        <v>242.26</v>
      </c>
      <c r="CE7" s="24">
        <v>232.53</v>
      </c>
      <c r="CF7" s="24">
        <v>219.75</v>
      </c>
      <c r="CG7" s="24">
        <v>280.23</v>
      </c>
      <c r="CH7" s="24">
        <v>282.70999999999998</v>
      </c>
      <c r="CI7" s="24">
        <v>291.82</v>
      </c>
      <c r="CJ7" s="24">
        <v>304.36</v>
      </c>
      <c r="CK7" s="24">
        <v>325.45</v>
      </c>
      <c r="CL7" s="24">
        <v>329.31</v>
      </c>
      <c r="CM7" s="24">
        <v>45.13</v>
      </c>
      <c r="CN7" s="24">
        <v>47.58</v>
      </c>
      <c r="CO7" s="24">
        <v>46.76</v>
      </c>
      <c r="CP7" s="24">
        <v>46.09</v>
      </c>
      <c r="CQ7" s="24">
        <v>44.43</v>
      </c>
      <c r="CR7" s="24">
        <v>58.19</v>
      </c>
      <c r="CS7" s="24">
        <v>56.52</v>
      </c>
      <c r="CT7" s="24">
        <v>88.45</v>
      </c>
      <c r="CU7" s="24">
        <v>54.08</v>
      </c>
      <c r="CV7" s="24">
        <v>52.59</v>
      </c>
      <c r="CW7" s="24">
        <v>54.37</v>
      </c>
      <c r="CX7" s="24">
        <v>98.52</v>
      </c>
      <c r="CY7" s="24">
        <v>99.36</v>
      </c>
      <c r="CZ7" s="24">
        <v>99.38</v>
      </c>
      <c r="DA7" s="24">
        <v>99.39</v>
      </c>
      <c r="DB7" s="24">
        <v>99.56</v>
      </c>
      <c r="DC7" s="24">
        <v>87.8</v>
      </c>
      <c r="DD7" s="24">
        <v>88.43</v>
      </c>
      <c r="DE7" s="24">
        <v>90.34</v>
      </c>
      <c r="DF7" s="24">
        <v>90.57</v>
      </c>
      <c r="DG7" s="24">
        <v>87.02</v>
      </c>
      <c r="DH7" s="24">
        <v>84.89</v>
      </c>
      <c r="DI7" s="24">
        <v>4.47</v>
      </c>
      <c r="DJ7" s="24">
        <v>8.11</v>
      </c>
      <c r="DK7" s="24">
        <v>11.81</v>
      </c>
      <c r="DL7" s="24">
        <v>15.6</v>
      </c>
      <c r="DM7" s="24">
        <v>18.72</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志村夏美</cp:lastModifiedBy>
  <dcterms:created xsi:type="dcterms:W3CDTF">2025-12-23T06:30:28Z</dcterms:created>
  <dcterms:modified xsi:type="dcterms:W3CDTF">2026-02-02T06:51:38Z</dcterms:modified>
  <cp:category/>
</cp:coreProperties>
</file>