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Q:\13118_市町村振興課\02\決算統計（公営企業）\R7\16★経営比較分析表★\03市町村等→県\02橘田\12甲州市○\"/>
    </mc:Choice>
  </mc:AlternateContent>
  <xr:revisionPtr revIDLastSave="0" documentId="13_ncr:1_{F8099AB4-CFE3-44FE-949E-75545B228BC4}" xr6:coauthVersionLast="47" xr6:coauthVersionMax="47" xr10:uidLastSave="{00000000-0000-0000-0000-000000000000}"/>
  <workbookProtection workbookAlgorithmName="SHA-512" workbookHashValue="yEIoTiebWmAsPVAUml3jd7KT6sApGg2JH8j/L/NfaQh1qNS8MGdMUXYMKVDX9hvphiX/vuqgFNcH7bqkq69kjw==" workbookSaltValue="UWFRpsERaNF4gSjSaSoFEQ==" workbookSpinCount="100000" lockStructure="1"/>
  <bookViews>
    <workbookView xWindow="-108" yWindow="-108" windowWidth="30936" windowHeight="1677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AT8" i="4" s="1"/>
  <c r="S6" i="5"/>
  <c r="AL8" i="4" s="1"/>
  <c r="R6" i="5"/>
  <c r="Q6" i="5"/>
  <c r="P6" i="5"/>
  <c r="P10" i="4" s="1"/>
  <c r="O6" i="5"/>
  <c r="I10" i="4" s="1"/>
  <c r="N6" i="5"/>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BB10" i="4"/>
  <c r="AD10" i="4"/>
  <c r="W10" i="4"/>
  <c r="B10" i="4"/>
  <c r="BB8" i="4"/>
  <c r="AD8" i="4"/>
  <c r="W8" i="4"/>
  <c r="B8" i="4"/>
  <c r="B6" i="4"/>
</calcChain>
</file>

<file path=xl/sharedStrings.xml><?xml version="1.0" encoding="utf-8"?>
<sst xmlns="http://schemas.openxmlformats.org/spreadsheetml/2006/main" count="236" uniqueCount="114">
  <si>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</si>
  <si>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</si>
  <si>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</si>
  <si>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</si>
  <si>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</si>
  <si>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</si>
  <si>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</si>
  <si>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</si>
  <si>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</si>
  <si>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</si>
  <si>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</si>
  <si>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</si>
  <si>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</si>
  <si>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</si>
  <si>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</si>
  <si>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</si>
  <si>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</si>
  <si>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</si>
  <si>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</si>
  <si>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</si>
  <si>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</si>
  <si>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</si>
  <si>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</si>
  <si>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</si>
  <si>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</si>
  <si>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</si>
  <si>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</si>
  <si>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</si>
  <si>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</si>
  <si>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</si>
  <si>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</si>
  <si>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</si>
  <si>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</si>
  <si>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</si>
  <si>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</si>
  <si>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</si>
  <si>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</si>
  <si>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</si>
  <si>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</si>
  <si>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</si>
  <si>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</si>
  <si>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</si>
  <si>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</si>
  <si>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</si>
  <si>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</si>
  <si>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</si>
  <si>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</si>
  <si>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</si>
  <si>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</si>
  <si>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</si>
  <si>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</si>
  <si>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</si>
  <si>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</si>
  <si>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</si>
  <si>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</si>
  <si>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</si>
  <si>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</si>
  <si>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</si>
  <si>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</si>
  <si>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</si>
  <si>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</si>
  <si>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</si>
  <si>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</si>
  <si>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</si>
  <si>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</si>
  <si>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</si>
  <si>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</si>
  <si>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</si>
  <si>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</si>
  <si>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</si>
  <si>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</si>
  <si>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</si>
  <si>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</si>
  <si>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</si>
  <si>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</si>
  <si>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</si>
  <si>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</si>
  <si>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</si>
  <si>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</si>
  <si>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</si>
  <si>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</si>
  <si>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</si>
  <si>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</si>
  <si>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</si>
  <si>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</si>
  <si>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</si>
  <si>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</si>
  <si>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</si>
  <si>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</si>
  <si>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</si>
  <si>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</si>
  <si>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</si>
  <si>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</si>
  <si>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</si>
  <si>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</si>
  <si>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甲州市</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</si>
  <si>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</si>
  <si>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</si>
  <si>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</si>
  <si>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</si>
  <si>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</si>
  <si>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</si>
  <si>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</si>
  <si>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</si>
  <si>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</si>
  <si>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</si>
  <si>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</si>
  <si>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</si>
  <si>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</si>
  <si>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</si>
  <si>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</si>
  <si>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は、類似団体と比較すると低いが、経年比較すると数値が上昇傾向にある。管渠については大規模な改築・更新が必要な時期を迎えてはいないが、今後進行する施設の老朽化を見据えて、ストックマネジメントの実施方針及び計画を基に優先順位をつけ、計画的に改築・更新を進めていく必要がある。
②管渠老朽化率は、法定耐用年数を超えた管渠延長がないため0％である。
③管渠改善率は、当該年度に更新した管渠延長がないため0％である。</t>
    <rPh sb="1" eb="5">
      <t>ユウケイコテイ</t>
    </rPh>
    <rPh sb="5" eb="7">
      <t>シサン</t>
    </rPh>
    <rPh sb="7" eb="12">
      <t>ゲンカショウキャクリツ</t>
    </rPh>
    <rPh sb="14" eb="18">
      <t>ルイジダンタイ</t>
    </rPh>
    <rPh sb="19" eb="21">
      <t>ヒカク</t>
    </rPh>
    <rPh sb="24" eb="25">
      <t>ヒク</t>
    </rPh>
    <rPh sb="28" eb="30">
      <t>ケイネン</t>
    </rPh>
    <rPh sb="30" eb="32">
      <t>ヒカク</t>
    </rPh>
    <rPh sb="35" eb="37">
      <t>スウチ</t>
    </rPh>
    <rPh sb="38" eb="40">
      <t>ジョウショウ</t>
    </rPh>
    <rPh sb="40" eb="42">
      <t>ケイコウ</t>
    </rPh>
    <rPh sb="53" eb="56">
      <t>ダイキボ</t>
    </rPh>
    <rPh sb="69" eb="70">
      <t>ムカ</t>
    </rPh>
    <rPh sb="80" eb="82">
      <t>シンコウ</t>
    </rPh>
    <rPh sb="84" eb="86">
      <t>シセツ</t>
    </rPh>
    <rPh sb="91" eb="93">
      <t>ミス</t>
    </rPh>
    <phoneticPr fontId="4"/>
  </si>
  <si>
    <t>①経常収支比率は前年度と同様に100％を上回っている。一般会計からの繰入金の縮減による収入減に伴い、前年度数値を下回った。②累積欠損金比率は0％であり、累積欠損金は発生していない。③流動比率は100％を大きく下回っており、類似団体と比較してもかなり低い数値ではあるが、流動負債の大部分は企業債であり、短期的な債務の支払能力は、下水道使用料や一般会計繰入金等により確保できている。④企業債残高対事業規模比率は、類似団体と比較し低い。費用対効果を考慮した投資の抑制を行っていることと、管渠等の老朽化による大規模な更新の時期を迎えていないことが影響していると考えられる。⑤経費回収率は100％を下回っており、使用料収入のみでは汚水処理費用を賄えていない。類似団体の平均値は上回っているが、経営の健全化に向けて、引き続き料金改定に向けた検討や経費削減に努めていく。⑥汚水処理原価は類似団体と比較して低い状況にあるが、引き続き接続率の向上による有収水量の増加に努めるとともに、経費削減に努める。⑦流域下水道により処理しており、単独の処理場を所有していないため数値化されない。⑧普及啓発等により接続率の向上を図るとともに、今後の人口減少等を考慮し、限られた予算の中で費用対効果を検証し、適正な施設整備を行っていく。</t>
    <rPh sb="8" eb="11">
      <t>ゼンネンド</t>
    </rPh>
    <rPh sb="12" eb="14">
      <t>ドウヨウ</t>
    </rPh>
    <rPh sb="27" eb="31">
      <t>イッパンカイケイ</t>
    </rPh>
    <rPh sb="157" eb="159">
      <t>シハライ</t>
    </rPh>
    <rPh sb="159" eb="161">
      <t>ノウリョク</t>
    </rPh>
    <rPh sb="163" eb="166">
      <t>ゲスイドウ</t>
    </rPh>
    <rPh sb="166" eb="169">
      <t>シヨウリョウ</t>
    </rPh>
    <rPh sb="170" eb="174">
      <t>イッパンカイケイ</t>
    </rPh>
    <rPh sb="174" eb="177">
      <t>クリイレキン</t>
    </rPh>
    <rPh sb="177" eb="178">
      <t>トウ</t>
    </rPh>
    <rPh sb="181" eb="183">
      <t>カクホ</t>
    </rPh>
    <rPh sb="215" eb="220">
      <t>ヒヨウタイコウカ</t>
    </rPh>
    <rPh sb="221" eb="223">
      <t>コウリョ</t>
    </rPh>
    <rPh sb="225" eb="227">
      <t>トウシ</t>
    </rPh>
    <rPh sb="228" eb="230">
      <t>ヨクセイ</t>
    </rPh>
    <rPh sb="231" eb="232">
      <t>オコナ</t>
    </rPh>
    <rPh sb="240" eb="242">
      <t>カンキョ</t>
    </rPh>
    <rPh sb="242" eb="243">
      <t>トウ</t>
    </rPh>
    <rPh sb="244" eb="247">
      <t>ロウキュウカ</t>
    </rPh>
    <rPh sb="250" eb="253">
      <t>ダイキボ</t>
    </rPh>
    <rPh sb="254" eb="256">
      <t>コウシン</t>
    </rPh>
    <rPh sb="257" eb="259">
      <t>ジキ</t>
    </rPh>
    <rPh sb="260" eb="261">
      <t>ムカ</t>
    </rPh>
    <rPh sb="269" eb="271">
      <t>エイキョウ</t>
    </rPh>
    <rPh sb="276" eb="277">
      <t>カンガ</t>
    </rPh>
    <rPh sb="324" eb="328">
      <t>ルイジダンタイ</t>
    </rPh>
    <rPh sb="329" eb="332">
      <t>ヘイキンチ</t>
    </rPh>
    <rPh sb="333" eb="335">
      <t>ウワマワ</t>
    </rPh>
    <rPh sb="341" eb="343">
      <t>ケイエイ</t>
    </rPh>
    <rPh sb="344" eb="347">
      <t>ケンゼンカ</t>
    </rPh>
    <rPh sb="348" eb="349">
      <t>ム</t>
    </rPh>
    <rPh sb="361" eb="362">
      <t>ム</t>
    </rPh>
    <rPh sb="364" eb="366">
      <t>ケントウ</t>
    </rPh>
    <rPh sb="397" eb="399">
      <t>ジョウキョウ</t>
    </rPh>
    <rPh sb="404" eb="405">
      <t>ヒ</t>
    </rPh>
    <rPh sb="406" eb="407">
      <t>ツヅ</t>
    </rPh>
    <rPh sb="422" eb="424">
      <t>ゾウカ</t>
    </rPh>
    <rPh sb="425" eb="426">
      <t>ツト</t>
    </rPh>
    <rPh sb="433" eb="435">
      <t>ケイヒ</t>
    </rPh>
    <rPh sb="435" eb="437">
      <t>サクゲン</t>
    </rPh>
    <rPh sb="438" eb="439">
      <t>ツト</t>
    </rPh>
    <phoneticPr fontId="4"/>
  </si>
  <si>
    <t>経常収支比率は100％を上回っており、累積欠損金も発生していない。また、費用対効果を考慮した新規整備による起債借入額の抑制や経費節減の取組みにより、企業債残高対事業規模比率、汚水処理原価は類似団体平均を下回っている。しかし、水洗化率は類似団体と比較すると低いため、引き続き接続推進に努めていく。
管渠施設の老朽化対策については、ストックマネジメント計画に基づき優先順位をつけ計画的に実施することで、改築更新費用の平準化を図る。
経営の健全性・効率性については、令和3年度に料金改定を行ったものの経費回収率は100％を下回っている。今後は、令和6年度に改定した経営戦略に基づき、使用料の適正化を図るとともに、経営基盤の強化と財政マネジメントの向上に取り組んでいく。</t>
    <rPh sb="55" eb="57">
      <t>カリイレ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</si>
</sst>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365-45B7-B7B4-754A506CD0D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c:v>
                </c:pt>
                <c:pt idx="2">
                  <c:v>7.0000000000000007E-2</c:v>
                </c:pt>
                <c:pt idx="3">
                  <c:v>0.06</c:v>
                </c:pt>
                <c:pt idx="4">
                  <c:v>7.0000000000000007E-2</c:v>
                </c:pt>
              </c:numCache>
            </c:numRef>
          </c:val>
          <c:smooth val="0"/>
          <c:extLst>
            <c:ext xmlns:c16="http://schemas.microsoft.com/office/drawing/2014/chart" uri="{C3380CC4-5D6E-409C-BE32-E72D297353CC}">
              <c16:uniqueId val="{00000001-A365-45B7-B7B4-754A506CD0D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0E9-4CB6-B04B-52E81FEFD42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55.84</c:v>
                </c:pt>
                <c:pt idx="1">
                  <c:v>55.78</c:v>
                </c:pt>
                <c:pt idx="2">
                  <c:v>54.86</c:v>
                </c:pt>
                <c:pt idx="3">
                  <c:v>55.04</c:v>
                </c:pt>
                <c:pt idx="4">
                  <c:v>53.26</c:v>
                </c:pt>
              </c:numCache>
            </c:numRef>
          </c:val>
          <c:smooth val="0"/>
          <c:extLst>
            <c:ext xmlns:c16="http://schemas.microsoft.com/office/drawing/2014/chart" uri="{C3380CC4-5D6E-409C-BE32-E72D297353CC}">
              <c16:uniqueId val="{00000001-C0E9-4CB6-B04B-52E81FEFD42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83.03</c:v>
                </c:pt>
                <c:pt idx="1">
                  <c:v>83</c:v>
                </c:pt>
                <c:pt idx="2">
                  <c:v>82.48</c:v>
                </c:pt>
                <c:pt idx="3">
                  <c:v>82.56</c:v>
                </c:pt>
                <c:pt idx="4">
                  <c:v>81.900000000000006</c:v>
                </c:pt>
              </c:numCache>
            </c:numRef>
          </c:val>
          <c:extLst>
            <c:ext xmlns:c16="http://schemas.microsoft.com/office/drawing/2014/chart" uri="{C3380CC4-5D6E-409C-BE32-E72D297353CC}">
              <c16:uniqueId val="{00000000-9EB4-403C-B2BD-B564191C309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92.34</c:v>
                </c:pt>
                <c:pt idx="1">
                  <c:v>91.78</c:v>
                </c:pt>
                <c:pt idx="2">
                  <c:v>91.37</c:v>
                </c:pt>
                <c:pt idx="3">
                  <c:v>91.92</c:v>
                </c:pt>
                <c:pt idx="4">
                  <c:v>91.12</c:v>
                </c:pt>
              </c:numCache>
            </c:numRef>
          </c:val>
          <c:smooth val="0"/>
          <c:extLst>
            <c:ext xmlns:c16="http://schemas.microsoft.com/office/drawing/2014/chart" uri="{C3380CC4-5D6E-409C-BE32-E72D297353CC}">
              <c16:uniqueId val="{00000001-9EB4-403C-B2BD-B564191C309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104.92</c:v>
                </c:pt>
                <c:pt idx="1">
                  <c:v>103.53</c:v>
                </c:pt>
                <c:pt idx="2">
                  <c:v>104.91</c:v>
                </c:pt>
                <c:pt idx="3">
                  <c:v>106.34</c:v>
                </c:pt>
                <c:pt idx="4">
                  <c:v>104.57</c:v>
                </c:pt>
              </c:numCache>
            </c:numRef>
          </c:val>
          <c:extLst>
            <c:ext xmlns:c16="http://schemas.microsoft.com/office/drawing/2014/chart" uri="{C3380CC4-5D6E-409C-BE32-E72D297353CC}">
              <c16:uniqueId val="{00000000-680D-4FEB-AF96-635AB962FE1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105.41</c:v>
                </c:pt>
                <c:pt idx="1">
                  <c:v>104.64</c:v>
                </c:pt>
                <c:pt idx="2">
                  <c:v>105.35</c:v>
                </c:pt>
                <c:pt idx="3">
                  <c:v>106.8</c:v>
                </c:pt>
                <c:pt idx="4">
                  <c:v>104.65</c:v>
                </c:pt>
              </c:numCache>
            </c:numRef>
          </c:val>
          <c:smooth val="0"/>
          <c:extLst>
            <c:ext xmlns:c16="http://schemas.microsoft.com/office/drawing/2014/chart" uri="{C3380CC4-5D6E-409C-BE32-E72D297353CC}">
              <c16:uniqueId val="{00000001-680D-4FEB-AF96-635AB962FE1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3.1</c:v>
                </c:pt>
                <c:pt idx="1">
                  <c:v>6.18</c:v>
                </c:pt>
                <c:pt idx="2">
                  <c:v>9.19</c:v>
                </c:pt>
                <c:pt idx="3">
                  <c:v>12.17</c:v>
                </c:pt>
                <c:pt idx="4">
                  <c:v>15.1</c:v>
                </c:pt>
              </c:numCache>
            </c:numRef>
          </c:val>
          <c:extLst>
            <c:ext xmlns:c16="http://schemas.microsoft.com/office/drawing/2014/chart" uri="{C3380CC4-5D6E-409C-BE32-E72D297353CC}">
              <c16:uniqueId val="{00000000-D71E-4171-9CEC-173E7360E45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25.37</c:v>
                </c:pt>
                <c:pt idx="1">
                  <c:v>26.89</c:v>
                </c:pt>
                <c:pt idx="2">
                  <c:v>29.42</c:v>
                </c:pt>
                <c:pt idx="3">
                  <c:v>31.14</c:v>
                </c:pt>
                <c:pt idx="4">
                  <c:v>33.11</c:v>
                </c:pt>
              </c:numCache>
            </c:numRef>
          </c:val>
          <c:smooth val="0"/>
          <c:extLst>
            <c:ext xmlns:c16="http://schemas.microsoft.com/office/drawing/2014/chart" uri="{C3380CC4-5D6E-409C-BE32-E72D297353CC}">
              <c16:uniqueId val="{00000001-D71E-4171-9CEC-173E7360E45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52F-417A-A66B-F4628D13ADD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0.54</c:v>
                </c:pt>
                <c:pt idx="1">
                  <c:v>0.75</c:v>
                </c:pt>
                <c:pt idx="2">
                  <c:v>0.74</c:v>
                </c:pt>
                <c:pt idx="3">
                  <c:v>0.76</c:v>
                </c:pt>
                <c:pt idx="4">
                  <c:v>0.94</c:v>
                </c:pt>
              </c:numCache>
            </c:numRef>
          </c:val>
          <c:smooth val="0"/>
          <c:extLst>
            <c:ext xmlns:c16="http://schemas.microsoft.com/office/drawing/2014/chart" uri="{C3380CC4-5D6E-409C-BE32-E72D297353CC}">
              <c16:uniqueId val="{00000001-D52F-417A-A66B-F4628D13ADD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154-420C-BD51-DF6D9AA38B5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25.86</c:v>
                </c:pt>
                <c:pt idx="1">
                  <c:v>25.76</c:v>
                </c:pt>
                <c:pt idx="2">
                  <c:v>26.07</c:v>
                </c:pt>
                <c:pt idx="3">
                  <c:v>26.89</c:v>
                </c:pt>
                <c:pt idx="4">
                  <c:v>23.18</c:v>
                </c:pt>
              </c:numCache>
            </c:numRef>
          </c:val>
          <c:smooth val="0"/>
          <c:extLst>
            <c:ext xmlns:c16="http://schemas.microsoft.com/office/drawing/2014/chart" uri="{C3380CC4-5D6E-409C-BE32-E72D297353CC}">
              <c16:uniqueId val="{00000001-C154-420C-BD51-DF6D9AA38B5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5.7</c:v>
                </c:pt>
                <c:pt idx="1">
                  <c:v>9.1999999999999993</c:v>
                </c:pt>
                <c:pt idx="2">
                  <c:v>16.489999999999998</c:v>
                </c:pt>
                <c:pt idx="3">
                  <c:v>42.12</c:v>
                </c:pt>
                <c:pt idx="4">
                  <c:v>37.24</c:v>
                </c:pt>
              </c:numCache>
            </c:numRef>
          </c:val>
          <c:extLst>
            <c:ext xmlns:c16="http://schemas.microsoft.com/office/drawing/2014/chart" uri="{C3380CC4-5D6E-409C-BE32-E72D297353CC}">
              <c16:uniqueId val="{00000000-1374-46E2-88C4-C7E6B7A2D69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58.23</c:v>
                </c:pt>
                <c:pt idx="1">
                  <c:v>65.56</c:v>
                </c:pt>
                <c:pt idx="2">
                  <c:v>65.87</c:v>
                </c:pt>
                <c:pt idx="3">
                  <c:v>77.260000000000005</c:v>
                </c:pt>
                <c:pt idx="4">
                  <c:v>80.010000000000005</c:v>
                </c:pt>
              </c:numCache>
            </c:numRef>
          </c:val>
          <c:smooth val="0"/>
          <c:extLst>
            <c:ext xmlns:c16="http://schemas.microsoft.com/office/drawing/2014/chart" uri="{C3380CC4-5D6E-409C-BE32-E72D297353CC}">
              <c16:uniqueId val="{00000001-1374-46E2-88C4-C7E6B7A2D69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273.49</c:v>
                </c:pt>
                <c:pt idx="1">
                  <c:v>403.06</c:v>
                </c:pt>
                <c:pt idx="2">
                  <c:v>232.39</c:v>
                </c:pt>
                <c:pt idx="3">
                  <c:v>430.54</c:v>
                </c:pt>
                <c:pt idx="4">
                  <c:v>381</c:v>
                </c:pt>
              </c:numCache>
            </c:numRef>
          </c:val>
          <c:extLst>
            <c:ext xmlns:c16="http://schemas.microsoft.com/office/drawing/2014/chart" uri="{C3380CC4-5D6E-409C-BE32-E72D297353CC}">
              <c16:uniqueId val="{00000000-3DE8-4B0B-816E-1CDA53C1554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812.92</c:v>
                </c:pt>
                <c:pt idx="1">
                  <c:v>765.48</c:v>
                </c:pt>
                <c:pt idx="2">
                  <c:v>742.08</c:v>
                </c:pt>
                <c:pt idx="3">
                  <c:v>730.84</c:v>
                </c:pt>
                <c:pt idx="4">
                  <c:v>706.45</c:v>
                </c:pt>
              </c:numCache>
            </c:numRef>
          </c:val>
          <c:smooth val="0"/>
          <c:extLst>
            <c:ext xmlns:c16="http://schemas.microsoft.com/office/drawing/2014/chart" uri="{C3380CC4-5D6E-409C-BE32-E72D297353CC}">
              <c16:uniqueId val="{00000001-3DE8-4B0B-816E-1CDA53C1554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79.64</c:v>
                </c:pt>
                <c:pt idx="1">
                  <c:v>87.47</c:v>
                </c:pt>
                <c:pt idx="2">
                  <c:v>96.92</c:v>
                </c:pt>
                <c:pt idx="3">
                  <c:v>96.53</c:v>
                </c:pt>
                <c:pt idx="4">
                  <c:v>96.92</c:v>
                </c:pt>
              </c:numCache>
            </c:numRef>
          </c:val>
          <c:extLst>
            <c:ext xmlns:c16="http://schemas.microsoft.com/office/drawing/2014/chart" uri="{C3380CC4-5D6E-409C-BE32-E72D297353CC}">
              <c16:uniqueId val="{00000000-79B6-4225-A81D-5CB2D1E338B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85.4</c:v>
                </c:pt>
                <c:pt idx="1">
                  <c:v>87.8</c:v>
                </c:pt>
                <c:pt idx="2">
                  <c:v>86.51</c:v>
                </c:pt>
                <c:pt idx="3">
                  <c:v>89.17</c:v>
                </c:pt>
                <c:pt idx="4">
                  <c:v>85.67</c:v>
                </c:pt>
              </c:numCache>
            </c:numRef>
          </c:val>
          <c:smooth val="0"/>
          <c:extLst>
            <c:ext xmlns:c16="http://schemas.microsoft.com/office/drawing/2014/chart" uri="{C3380CC4-5D6E-409C-BE32-E72D297353CC}">
              <c16:uniqueId val="{00000001-79B6-4225-A81D-5CB2D1E338B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156.77000000000001</c:v>
                </c:pt>
                <c:pt idx="1">
                  <c:v>157.51</c:v>
                </c:pt>
                <c:pt idx="2">
                  <c:v>150.63999999999999</c:v>
                </c:pt>
                <c:pt idx="3">
                  <c:v>150.81</c:v>
                </c:pt>
                <c:pt idx="4">
                  <c:v>150.47</c:v>
                </c:pt>
              </c:numCache>
            </c:numRef>
          </c:val>
          <c:extLst>
            <c:ext xmlns:c16="http://schemas.microsoft.com/office/drawing/2014/chart" uri="{C3380CC4-5D6E-409C-BE32-E72D297353CC}">
              <c16:uniqueId val="{00000000-731E-4CED-AAE4-5557C031510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188.57</c:v>
                </c:pt>
                <c:pt idx="1">
                  <c:v>187.69</c:v>
                </c:pt>
                <c:pt idx="2">
                  <c:v>188.24</c:v>
                </c:pt>
                <c:pt idx="3">
                  <c:v>184.85</c:v>
                </c:pt>
                <c:pt idx="4">
                  <c:v>194.78</c:v>
                </c:pt>
              </c:numCache>
            </c:numRef>
          </c:val>
          <c:smooth val="0"/>
          <c:extLst>
            <c:ext xmlns:c16="http://schemas.microsoft.com/office/drawing/2014/chart" uri="{C3380CC4-5D6E-409C-BE32-E72D297353CC}">
              <c16:uniqueId val="{00000001-731E-4CED-AAE4-5557C031510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山梨県　甲州市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Cd1</v>
      </c>
      <c r="X8" s="39"/>
      <c r="Y8" s="39"/>
      <c r="Z8" s="39"/>
      <c r="AA8" s="39"/>
      <c r="AB8" s="39"/>
      <c r="AC8" s="39"/>
      <c r="AD8" s="40" t="str">
        <f>データ!$M$6</f>
        <v>非設置</v>
      </c>
      <c r="AE8" s="40"/>
      <c r="AF8" s="40"/>
      <c r="AG8" s="40"/>
      <c r="AH8" s="40"/>
      <c r="AI8" s="40"/>
      <c r="AJ8" s="40"/>
      <c r="AK8" s="3"/>
      <c r="AL8" s="41">
        <f>データ!S6</f>
        <v>29079</v>
      </c>
      <c r="AM8" s="41"/>
      <c r="AN8" s="41"/>
      <c r="AO8" s="41"/>
      <c r="AP8" s="41"/>
      <c r="AQ8" s="41"/>
      <c r="AR8" s="41"/>
      <c r="AS8" s="41"/>
      <c r="AT8" s="34">
        <f>データ!T6</f>
        <v>264.11</v>
      </c>
      <c r="AU8" s="34"/>
      <c r="AV8" s="34"/>
      <c r="AW8" s="34"/>
      <c r="AX8" s="34"/>
      <c r="AY8" s="34"/>
      <c r="AZ8" s="34"/>
      <c r="BA8" s="34"/>
      <c r="BB8" s="34">
        <f>データ!U6</f>
        <v>110.1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64.91</v>
      </c>
      <c r="J10" s="34"/>
      <c r="K10" s="34"/>
      <c r="L10" s="34"/>
      <c r="M10" s="34"/>
      <c r="N10" s="34"/>
      <c r="O10" s="34"/>
      <c r="P10" s="34">
        <f>データ!P6</f>
        <v>57.77</v>
      </c>
      <c r="Q10" s="34"/>
      <c r="R10" s="34"/>
      <c r="S10" s="34"/>
      <c r="T10" s="34"/>
      <c r="U10" s="34"/>
      <c r="V10" s="34"/>
      <c r="W10" s="34">
        <f>データ!Q6</f>
        <v>81.33</v>
      </c>
      <c r="X10" s="34"/>
      <c r="Y10" s="34"/>
      <c r="Z10" s="34"/>
      <c r="AA10" s="34"/>
      <c r="AB10" s="34"/>
      <c r="AC10" s="34"/>
      <c r="AD10" s="41">
        <f>データ!R6</f>
        <v>2712</v>
      </c>
      <c r="AE10" s="41"/>
      <c r="AF10" s="41"/>
      <c r="AG10" s="41"/>
      <c r="AH10" s="41"/>
      <c r="AI10" s="41"/>
      <c r="AJ10" s="41"/>
      <c r="AK10" s="2"/>
      <c r="AL10" s="41">
        <f>データ!V6</f>
        <v>16707</v>
      </c>
      <c r="AM10" s="41"/>
      <c r="AN10" s="41"/>
      <c r="AO10" s="41"/>
      <c r="AP10" s="41"/>
      <c r="AQ10" s="41"/>
      <c r="AR10" s="41"/>
      <c r="AS10" s="41"/>
      <c r="AT10" s="34">
        <f>データ!W6</f>
        <v>6.96</v>
      </c>
      <c r="AU10" s="34"/>
      <c r="AV10" s="34"/>
      <c r="AW10" s="34"/>
      <c r="AX10" s="34"/>
      <c r="AY10" s="34"/>
      <c r="AZ10" s="34"/>
      <c r="BA10" s="34"/>
      <c r="BB10" s="34">
        <f>データ!X6</f>
        <v>2400.4299999999998</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112</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111</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113</v>
      </c>
      <c r="BM66" s="80"/>
      <c r="BN66" s="80"/>
      <c r="BO66" s="80"/>
      <c r="BP66" s="80"/>
      <c r="BQ66" s="80"/>
      <c r="BR66" s="80"/>
      <c r="BS66" s="80"/>
      <c r="BT66" s="80"/>
      <c r="BU66" s="80"/>
      <c r="BV66" s="80"/>
      <c r="BW66" s="80"/>
      <c r="BX66" s="80"/>
      <c r="BY66" s="80"/>
      <c r="BZ66" s="8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80"/>
      <c r="BN67" s="80"/>
      <c r="BO67" s="80"/>
      <c r="BP67" s="80"/>
      <c r="BQ67" s="80"/>
      <c r="BR67" s="80"/>
      <c r="BS67" s="80"/>
      <c r="BT67" s="80"/>
      <c r="BU67" s="80"/>
      <c r="BV67" s="80"/>
      <c r="BW67" s="80"/>
      <c r="BX67" s="80"/>
      <c r="BY67" s="80"/>
      <c r="BZ67" s="8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80"/>
      <c r="BN68" s="80"/>
      <c r="BO68" s="80"/>
      <c r="BP68" s="80"/>
      <c r="BQ68" s="80"/>
      <c r="BR68" s="80"/>
      <c r="BS68" s="80"/>
      <c r="BT68" s="80"/>
      <c r="BU68" s="80"/>
      <c r="BV68" s="80"/>
      <c r="BW68" s="80"/>
      <c r="BX68" s="80"/>
      <c r="BY68" s="80"/>
      <c r="BZ68" s="8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80"/>
      <c r="BN69" s="80"/>
      <c r="BO69" s="80"/>
      <c r="BP69" s="80"/>
      <c r="BQ69" s="80"/>
      <c r="BR69" s="80"/>
      <c r="BS69" s="80"/>
      <c r="BT69" s="80"/>
      <c r="BU69" s="80"/>
      <c r="BV69" s="80"/>
      <c r="BW69" s="80"/>
      <c r="BX69" s="80"/>
      <c r="BY69" s="80"/>
      <c r="BZ69" s="8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80"/>
      <c r="BN70" s="80"/>
      <c r="BO70" s="80"/>
      <c r="BP70" s="80"/>
      <c r="BQ70" s="80"/>
      <c r="BR70" s="80"/>
      <c r="BS70" s="80"/>
      <c r="BT70" s="80"/>
      <c r="BU70" s="80"/>
      <c r="BV70" s="80"/>
      <c r="BW70" s="80"/>
      <c r="BX70" s="80"/>
      <c r="BY70" s="80"/>
      <c r="BZ70" s="8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80"/>
      <c r="BN71" s="80"/>
      <c r="BO71" s="80"/>
      <c r="BP71" s="80"/>
      <c r="BQ71" s="80"/>
      <c r="BR71" s="80"/>
      <c r="BS71" s="80"/>
      <c r="BT71" s="80"/>
      <c r="BU71" s="80"/>
      <c r="BV71" s="80"/>
      <c r="BW71" s="80"/>
      <c r="BX71" s="80"/>
      <c r="BY71" s="80"/>
      <c r="BZ71" s="8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80"/>
      <c r="BN72" s="80"/>
      <c r="BO72" s="80"/>
      <c r="BP72" s="80"/>
      <c r="BQ72" s="80"/>
      <c r="BR72" s="80"/>
      <c r="BS72" s="80"/>
      <c r="BT72" s="80"/>
      <c r="BU72" s="80"/>
      <c r="BV72" s="80"/>
      <c r="BW72" s="80"/>
      <c r="BX72" s="80"/>
      <c r="BY72" s="80"/>
      <c r="BZ72" s="8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80"/>
      <c r="BN73" s="80"/>
      <c r="BO73" s="80"/>
      <c r="BP73" s="80"/>
      <c r="BQ73" s="80"/>
      <c r="BR73" s="80"/>
      <c r="BS73" s="80"/>
      <c r="BT73" s="80"/>
      <c r="BU73" s="80"/>
      <c r="BV73" s="80"/>
      <c r="BW73" s="80"/>
      <c r="BX73" s="80"/>
      <c r="BY73" s="80"/>
      <c r="BZ73" s="8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80"/>
      <c r="BN74" s="80"/>
      <c r="BO74" s="80"/>
      <c r="BP74" s="80"/>
      <c r="BQ74" s="80"/>
      <c r="BR74" s="80"/>
      <c r="BS74" s="80"/>
      <c r="BT74" s="80"/>
      <c r="BU74" s="80"/>
      <c r="BV74" s="80"/>
      <c r="BW74" s="80"/>
      <c r="BX74" s="80"/>
      <c r="BY74" s="80"/>
      <c r="BZ74" s="8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80"/>
      <c r="BN75" s="80"/>
      <c r="BO75" s="80"/>
      <c r="BP75" s="80"/>
      <c r="BQ75" s="80"/>
      <c r="BR75" s="80"/>
      <c r="BS75" s="80"/>
      <c r="BT75" s="80"/>
      <c r="BU75" s="80"/>
      <c r="BV75" s="80"/>
      <c r="BW75" s="80"/>
      <c r="BX75" s="80"/>
      <c r="BY75" s="80"/>
      <c r="BZ75" s="8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80"/>
      <c r="BN76" s="80"/>
      <c r="BO76" s="80"/>
      <c r="BP76" s="80"/>
      <c r="BQ76" s="80"/>
      <c r="BR76" s="80"/>
      <c r="BS76" s="80"/>
      <c r="BT76" s="80"/>
      <c r="BU76" s="80"/>
      <c r="BV76" s="80"/>
      <c r="BW76" s="80"/>
      <c r="BX76" s="80"/>
      <c r="BY76" s="80"/>
      <c r="BZ76" s="8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80"/>
      <c r="BN77" s="80"/>
      <c r="BO77" s="80"/>
      <c r="BP77" s="80"/>
      <c r="BQ77" s="80"/>
      <c r="BR77" s="80"/>
      <c r="BS77" s="80"/>
      <c r="BT77" s="80"/>
      <c r="BU77" s="80"/>
      <c r="BV77" s="80"/>
      <c r="BW77" s="80"/>
      <c r="BX77" s="80"/>
      <c r="BY77" s="80"/>
      <c r="BZ77" s="8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80"/>
      <c r="BN78" s="80"/>
      <c r="BO78" s="80"/>
      <c r="BP78" s="80"/>
      <c r="BQ78" s="80"/>
      <c r="BR78" s="80"/>
      <c r="BS78" s="80"/>
      <c r="BT78" s="80"/>
      <c r="BU78" s="80"/>
      <c r="BV78" s="80"/>
      <c r="BW78" s="80"/>
      <c r="BX78" s="80"/>
      <c r="BY78" s="80"/>
      <c r="BZ78" s="8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80"/>
      <c r="BN79" s="80"/>
      <c r="BO79" s="80"/>
      <c r="BP79" s="80"/>
      <c r="BQ79" s="80"/>
      <c r="BR79" s="80"/>
      <c r="BS79" s="80"/>
      <c r="BT79" s="80"/>
      <c r="BU79" s="80"/>
      <c r="BV79" s="80"/>
      <c r="BW79" s="80"/>
      <c r="BX79" s="80"/>
      <c r="BY79" s="80"/>
      <c r="BZ79" s="8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80"/>
      <c r="BN80" s="80"/>
      <c r="BO80" s="80"/>
      <c r="BP80" s="80"/>
      <c r="BQ80" s="80"/>
      <c r="BR80" s="80"/>
      <c r="BS80" s="80"/>
      <c r="BT80" s="80"/>
      <c r="BU80" s="80"/>
      <c r="BV80" s="80"/>
      <c r="BW80" s="80"/>
      <c r="BX80" s="80"/>
      <c r="BY80" s="80"/>
      <c r="BZ80" s="8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80"/>
      <c r="BN81" s="80"/>
      <c r="BO81" s="80"/>
      <c r="BP81" s="80"/>
      <c r="BQ81" s="80"/>
      <c r="BR81" s="80"/>
      <c r="BS81" s="80"/>
      <c r="BT81" s="80"/>
      <c r="BU81" s="80"/>
      <c r="BV81" s="80"/>
      <c r="BW81" s="80"/>
      <c r="BX81" s="80"/>
      <c r="BY81" s="80"/>
      <c r="BZ81" s="8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2"/>
      <c r="BM82" s="83"/>
      <c r="BN82" s="83"/>
      <c r="BO82" s="83"/>
      <c r="BP82" s="83"/>
      <c r="BQ82" s="83"/>
      <c r="BR82" s="83"/>
      <c r="BS82" s="83"/>
      <c r="BT82" s="83"/>
      <c r="BU82" s="83"/>
      <c r="BV82" s="83"/>
      <c r="BW82" s="83"/>
      <c r="BX82" s="83"/>
      <c r="BY82" s="83"/>
      <c r="BZ82" s="84"/>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SiL0I79tYLgnS4ahz059DbmHvJ8Zl+A+Bu3SK86iTD5JC3gE0YthWnQ2JdU/RE/bOw5sUv5908+6wmy5t7I6NQ==" saltValue="sJJv7Mg1MWcx5ID+xTIQL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192139</v>
      </c>
      <c r="D6" s="19">
        <f t="shared" si="3"/>
        <v>46</v>
      </c>
      <c r="E6" s="19">
        <f t="shared" si="3"/>
        <v>17</v>
      </c>
      <c r="F6" s="19">
        <f t="shared" si="3"/>
        <v>1</v>
      </c>
      <c r="G6" s="19">
        <f t="shared" si="3"/>
        <v>0</v>
      </c>
      <c r="H6" s="19" t="str">
        <f t="shared" si="3"/>
        <v>山梨県　甲州市</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64.91</v>
      </c>
      <c r="P6" s="20">
        <f t="shared" si="3"/>
        <v>57.77</v>
      </c>
      <c r="Q6" s="20">
        <f t="shared" si="3"/>
        <v>81.33</v>
      </c>
      <c r="R6" s="20">
        <f t="shared" si="3"/>
        <v>2712</v>
      </c>
      <c r="S6" s="20">
        <f t="shared" si="3"/>
        <v>29079</v>
      </c>
      <c r="T6" s="20">
        <f t="shared" si="3"/>
        <v>264.11</v>
      </c>
      <c r="U6" s="20">
        <f t="shared" si="3"/>
        <v>110.1</v>
      </c>
      <c r="V6" s="20">
        <f t="shared" si="3"/>
        <v>16707</v>
      </c>
      <c r="W6" s="20">
        <f t="shared" si="3"/>
        <v>6.96</v>
      </c>
      <c r="X6" s="20">
        <f t="shared" si="3"/>
        <v>2400.4299999999998</v>
      </c>
      <c r="Y6" s="21">
        <f>IF(Y7="",NA(),Y7)</f>
        <v>104.92</v>
      </c>
      <c r="Z6" s="21">
        <f t="shared" ref="Z6:AH6" si="4">IF(Z7="",NA(),Z7)</f>
        <v>103.53</v>
      </c>
      <c r="AA6" s="21">
        <f t="shared" si="4"/>
        <v>104.91</v>
      </c>
      <c r="AB6" s="21">
        <f t="shared" si="4"/>
        <v>106.34</v>
      </c>
      <c r="AC6" s="21">
        <f t="shared" si="4"/>
        <v>104.57</v>
      </c>
      <c r="AD6" s="21">
        <f t="shared" si="4"/>
        <v>105.41</v>
      </c>
      <c r="AE6" s="21">
        <f t="shared" si="4"/>
        <v>104.64</v>
      </c>
      <c r="AF6" s="21">
        <f t="shared" si="4"/>
        <v>105.35</v>
      </c>
      <c r="AG6" s="21">
        <f t="shared" si="4"/>
        <v>106.8</v>
      </c>
      <c r="AH6" s="21">
        <f t="shared" si="4"/>
        <v>104.65</v>
      </c>
      <c r="AI6" s="20" t="str">
        <f>IF(AI7="","",IF(AI7="-","【-】","【"&amp;SUBSTITUTE(TEXT(AI7,"#,##0.00"),"-","△")&amp;"】"))</f>
        <v>【105.36】</v>
      </c>
      <c r="AJ6" s="20">
        <f>IF(AJ7="",NA(),AJ7)</f>
        <v>0</v>
      </c>
      <c r="AK6" s="20">
        <f t="shared" ref="AK6:AS6" si="5">IF(AK7="",NA(),AK7)</f>
        <v>0</v>
      </c>
      <c r="AL6" s="20">
        <f t="shared" si="5"/>
        <v>0</v>
      </c>
      <c r="AM6" s="20">
        <f t="shared" si="5"/>
        <v>0</v>
      </c>
      <c r="AN6" s="20">
        <f t="shared" si="5"/>
        <v>0</v>
      </c>
      <c r="AO6" s="21">
        <f t="shared" si="5"/>
        <v>25.86</v>
      </c>
      <c r="AP6" s="21">
        <f t="shared" si="5"/>
        <v>25.76</v>
      </c>
      <c r="AQ6" s="21">
        <f t="shared" si="5"/>
        <v>26.07</v>
      </c>
      <c r="AR6" s="21">
        <f t="shared" si="5"/>
        <v>26.89</v>
      </c>
      <c r="AS6" s="21">
        <f t="shared" si="5"/>
        <v>23.18</v>
      </c>
      <c r="AT6" s="20" t="str">
        <f>IF(AT7="","",IF(AT7="-","【-】","【"&amp;SUBSTITUTE(TEXT(AT7,"#,##0.00"),"-","△")&amp;"】"))</f>
        <v>【3.12】</v>
      </c>
      <c r="AU6" s="21">
        <f>IF(AU7="",NA(),AU7)</f>
        <v>5.7</v>
      </c>
      <c r="AV6" s="21">
        <f t="shared" ref="AV6:BD6" si="6">IF(AV7="",NA(),AV7)</f>
        <v>9.1999999999999993</v>
      </c>
      <c r="AW6" s="21">
        <f t="shared" si="6"/>
        <v>16.489999999999998</v>
      </c>
      <c r="AX6" s="21">
        <f t="shared" si="6"/>
        <v>42.12</v>
      </c>
      <c r="AY6" s="21">
        <f t="shared" si="6"/>
        <v>37.24</v>
      </c>
      <c r="AZ6" s="21">
        <f t="shared" si="6"/>
        <v>58.23</v>
      </c>
      <c r="BA6" s="21">
        <f t="shared" si="6"/>
        <v>65.56</v>
      </c>
      <c r="BB6" s="21">
        <f t="shared" si="6"/>
        <v>65.87</v>
      </c>
      <c r="BC6" s="21">
        <f t="shared" si="6"/>
        <v>77.260000000000005</v>
      </c>
      <c r="BD6" s="21">
        <f t="shared" si="6"/>
        <v>80.010000000000005</v>
      </c>
      <c r="BE6" s="20" t="str">
        <f>IF(BE7="","",IF(BE7="-","【-】","【"&amp;SUBSTITUTE(TEXT(BE7,"#,##0.00"),"-","△")&amp;"】"))</f>
        <v>【82.75】</v>
      </c>
      <c r="BF6" s="21">
        <f>IF(BF7="",NA(),BF7)</f>
        <v>273.49</v>
      </c>
      <c r="BG6" s="21">
        <f t="shared" ref="BG6:BO6" si="7">IF(BG7="",NA(),BG7)</f>
        <v>403.06</v>
      </c>
      <c r="BH6" s="21">
        <f t="shared" si="7"/>
        <v>232.39</v>
      </c>
      <c r="BI6" s="21">
        <f t="shared" si="7"/>
        <v>430.54</v>
      </c>
      <c r="BJ6" s="21">
        <f t="shared" si="7"/>
        <v>381</v>
      </c>
      <c r="BK6" s="21">
        <f t="shared" si="7"/>
        <v>812.92</v>
      </c>
      <c r="BL6" s="21">
        <f t="shared" si="7"/>
        <v>765.48</v>
      </c>
      <c r="BM6" s="21">
        <f t="shared" si="7"/>
        <v>742.08</v>
      </c>
      <c r="BN6" s="21">
        <f t="shared" si="7"/>
        <v>730.84</v>
      </c>
      <c r="BO6" s="21">
        <f t="shared" si="7"/>
        <v>706.45</v>
      </c>
      <c r="BP6" s="20" t="str">
        <f>IF(BP7="","",IF(BP7="-","【-】","【"&amp;SUBSTITUTE(TEXT(BP7,"#,##0.00"),"-","△")&amp;"】"))</f>
        <v>【602.56】</v>
      </c>
      <c r="BQ6" s="21">
        <f>IF(BQ7="",NA(),BQ7)</f>
        <v>79.64</v>
      </c>
      <c r="BR6" s="21">
        <f t="shared" ref="BR6:BZ6" si="8">IF(BR7="",NA(),BR7)</f>
        <v>87.47</v>
      </c>
      <c r="BS6" s="21">
        <f t="shared" si="8"/>
        <v>96.92</v>
      </c>
      <c r="BT6" s="21">
        <f t="shared" si="8"/>
        <v>96.53</v>
      </c>
      <c r="BU6" s="21">
        <f t="shared" si="8"/>
        <v>96.92</v>
      </c>
      <c r="BV6" s="21">
        <f t="shared" si="8"/>
        <v>85.4</v>
      </c>
      <c r="BW6" s="21">
        <f t="shared" si="8"/>
        <v>87.8</v>
      </c>
      <c r="BX6" s="21">
        <f t="shared" si="8"/>
        <v>86.51</v>
      </c>
      <c r="BY6" s="21">
        <f t="shared" si="8"/>
        <v>89.17</v>
      </c>
      <c r="BZ6" s="21">
        <f t="shared" si="8"/>
        <v>85.67</v>
      </c>
      <c r="CA6" s="20" t="str">
        <f>IF(CA7="","",IF(CA7="-","【-】","【"&amp;SUBSTITUTE(TEXT(CA7,"#,##0.00"),"-","△")&amp;"】"))</f>
        <v>【97.94】</v>
      </c>
      <c r="CB6" s="21">
        <f>IF(CB7="",NA(),CB7)</f>
        <v>156.77000000000001</v>
      </c>
      <c r="CC6" s="21">
        <f t="shared" ref="CC6:CK6" si="9">IF(CC7="",NA(),CC7)</f>
        <v>157.51</v>
      </c>
      <c r="CD6" s="21">
        <f t="shared" si="9"/>
        <v>150.63999999999999</v>
      </c>
      <c r="CE6" s="21">
        <f t="shared" si="9"/>
        <v>150.81</v>
      </c>
      <c r="CF6" s="21">
        <f t="shared" si="9"/>
        <v>150.47</v>
      </c>
      <c r="CG6" s="21">
        <f t="shared" si="9"/>
        <v>188.57</v>
      </c>
      <c r="CH6" s="21">
        <f t="shared" si="9"/>
        <v>187.69</v>
      </c>
      <c r="CI6" s="21">
        <f t="shared" si="9"/>
        <v>188.24</v>
      </c>
      <c r="CJ6" s="21">
        <f t="shared" si="9"/>
        <v>184.85</v>
      </c>
      <c r="CK6" s="21">
        <f t="shared" si="9"/>
        <v>194.78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55.84</v>
      </c>
      <c r="CS6" s="21">
        <f t="shared" si="10"/>
        <v>55.78</v>
      </c>
      <c r="CT6" s="21">
        <f t="shared" si="10"/>
        <v>54.86</v>
      </c>
      <c r="CU6" s="21">
        <f t="shared" si="10"/>
        <v>55.04</v>
      </c>
      <c r="CV6" s="21">
        <f t="shared" si="10"/>
        <v>53.26</v>
      </c>
      <c r="CW6" s="20" t="str">
        <f>IF(CW7="","",IF(CW7="-","【-】","【"&amp;SUBSTITUTE(TEXT(CW7,"#,##0.00"),"-","△")&amp;"】"))</f>
        <v>【60.13】</v>
      </c>
      <c r="CX6" s="21">
        <f>IF(CX7="",NA(),CX7)</f>
        <v>83.03</v>
      </c>
      <c r="CY6" s="21">
        <f t="shared" ref="CY6:DG6" si="11">IF(CY7="",NA(),CY7)</f>
        <v>83</v>
      </c>
      <c r="CZ6" s="21">
        <f t="shared" si="11"/>
        <v>82.48</v>
      </c>
      <c r="DA6" s="21">
        <f t="shared" si="11"/>
        <v>82.56</v>
      </c>
      <c r="DB6" s="21">
        <f t="shared" si="11"/>
        <v>81.900000000000006</v>
      </c>
      <c r="DC6" s="21">
        <f t="shared" si="11"/>
        <v>92.34</v>
      </c>
      <c r="DD6" s="21">
        <f t="shared" si="11"/>
        <v>91.78</v>
      </c>
      <c r="DE6" s="21">
        <f t="shared" si="11"/>
        <v>91.37</v>
      </c>
      <c r="DF6" s="21">
        <f t="shared" si="11"/>
        <v>91.92</v>
      </c>
      <c r="DG6" s="21">
        <f t="shared" si="11"/>
        <v>91.12</v>
      </c>
      <c r="DH6" s="20" t="str">
        <f>IF(DH7="","",IF(DH7="-","【-】","【"&amp;SUBSTITUTE(TEXT(DH7,"#,##0.00"),"-","△")&amp;"】"))</f>
        <v>【96.00】</v>
      </c>
      <c r="DI6" s="21">
        <f>IF(DI7="",NA(),DI7)</f>
        <v>3.1</v>
      </c>
      <c r="DJ6" s="21">
        <f t="shared" ref="DJ6:DR6" si="12">IF(DJ7="",NA(),DJ7)</f>
        <v>6.18</v>
      </c>
      <c r="DK6" s="21">
        <f t="shared" si="12"/>
        <v>9.19</v>
      </c>
      <c r="DL6" s="21">
        <f t="shared" si="12"/>
        <v>12.17</v>
      </c>
      <c r="DM6" s="21">
        <f t="shared" si="12"/>
        <v>15.1</v>
      </c>
      <c r="DN6" s="21">
        <f t="shared" si="12"/>
        <v>25.37</v>
      </c>
      <c r="DO6" s="21">
        <f t="shared" si="12"/>
        <v>26.89</v>
      </c>
      <c r="DP6" s="21">
        <f t="shared" si="12"/>
        <v>29.42</v>
      </c>
      <c r="DQ6" s="21">
        <f t="shared" si="12"/>
        <v>31.14</v>
      </c>
      <c r="DR6" s="21">
        <f t="shared" si="12"/>
        <v>33.11</v>
      </c>
      <c r="DS6" s="20" t="str">
        <f>IF(DS7="","",IF(DS7="-","【-】","【"&amp;SUBSTITUTE(TEXT(DS7,"#,##0.00"),"-","△")&amp;"】"))</f>
        <v>【42.20】</v>
      </c>
      <c r="DT6" s="20">
        <f>IF(DT7="",NA(),DT7)</f>
        <v>0</v>
      </c>
      <c r="DU6" s="20">
        <f t="shared" ref="DU6:EC6" si="13">IF(DU7="",NA(),DU7)</f>
        <v>0</v>
      </c>
      <c r="DV6" s="20">
        <f t="shared" si="13"/>
        <v>0</v>
      </c>
      <c r="DW6" s="20">
        <f t="shared" si="13"/>
        <v>0</v>
      </c>
      <c r="DX6" s="20">
        <f t="shared" si="13"/>
        <v>0</v>
      </c>
      <c r="DY6" s="21">
        <f t="shared" si="13"/>
        <v>0.54</v>
      </c>
      <c r="DZ6" s="21">
        <f t="shared" si="13"/>
        <v>0.75</v>
      </c>
      <c r="EA6" s="21">
        <f t="shared" si="13"/>
        <v>0.74</v>
      </c>
      <c r="EB6" s="21">
        <f t="shared" si="13"/>
        <v>0.76</v>
      </c>
      <c r="EC6" s="21">
        <f t="shared" si="13"/>
        <v>0.94</v>
      </c>
      <c r="ED6" s="20" t="str">
        <f>IF(ED7="","",IF(ED7="-","【-】","【"&amp;SUBSTITUTE(TEXT(ED7,"#,##0.00"),"-","△")&amp;"】"))</f>
        <v>【9.46】</v>
      </c>
      <c r="EE6" s="20">
        <f>IF(EE7="",NA(),EE7)</f>
        <v>0</v>
      </c>
      <c r="EF6" s="20">
        <f t="shared" ref="EF6:EN6" si="14">IF(EF7="",NA(),EF7)</f>
        <v>0</v>
      </c>
      <c r="EG6" s="20">
        <f t="shared" si="14"/>
        <v>0</v>
      </c>
      <c r="EH6" s="20">
        <f t="shared" si="14"/>
        <v>0</v>
      </c>
      <c r="EI6" s="20">
        <f t="shared" si="14"/>
        <v>0</v>
      </c>
      <c r="EJ6" s="21">
        <f t="shared" si="14"/>
        <v>0.09</v>
      </c>
      <c r="EK6" s="21">
        <f t="shared" si="14"/>
        <v>0.1</v>
      </c>
      <c r="EL6" s="21">
        <f t="shared" si="14"/>
        <v>7.0000000000000007E-2</v>
      </c>
      <c r="EM6" s="21">
        <f t="shared" si="14"/>
        <v>0.06</v>
      </c>
      <c r="EN6" s="21">
        <f t="shared" si="14"/>
        <v>7.0000000000000007E-2</v>
      </c>
      <c r="EO6" s="20" t="str">
        <f>IF(EO7="","",IF(EO7="-","【-】","【"&amp;SUBSTITUTE(TEXT(EO7,"#,##0.00"),"-","△")&amp;"】"))</f>
        <v>【0.19】</v>
      </c>
    </row>
    <row r="7" spans="1:148" s="22" customFormat="1" x14ac:dyDescent="0.2">
      <c r="A7" s="14"/>
      <c r="B7" s="23">
        <v>2024</v>
      </c>
      <c r="C7" s="23">
        <v>192139</v>
      </c>
      <c r="D7" s="23">
        <v>46</v>
      </c>
      <c r="E7" s="23">
        <v>17</v>
      </c>
      <c r="F7" s="23">
        <v>1</v>
      </c>
      <c r="G7" s="23">
        <v>0</v>
      </c>
      <c r="H7" s="23" t="s">
        <v>95</v>
      </c>
      <c r="I7" s="23" t="s">
        <v>96</v>
      </c>
      <c r="J7" s="23" t="s">
        <v>97</v>
      </c>
      <c r="K7" s="23" t="s">
        <v>98</v>
      </c>
      <c r="L7" s="23" t="s">
        <v>99</v>
      </c>
      <c r="M7" s="23" t="s">
        <v>100</v>
      </c>
      <c r="N7" s="24" t="s">
        <v>101</v>
      </c>
      <c r="O7" s="24">
        <v>64.91</v>
      </c>
      <c r="P7" s="24">
        <v>57.77</v>
      </c>
      <c r="Q7" s="24">
        <v>81.33</v>
      </c>
      <c r="R7" s="24">
        <v>2712</v>
      </c>
      <c r="S7" s="24">
        <v>29079</v>
      </c>
      <c r="T7" s="24">
        <v>264.11</v>
      </c>
      <c r="U7" s="24">
        <v>110.1</v>
      </c>
      <c r="V7" s="24">
        <v>16707</v>
      </c>
      <c r="W7" s="24">
        <v>6.96</v>
      </c>
      <c r="X7" s="24">
        <v>2400.4299999999998</v>
      </c>
      <c r="Y7" s="24">
        <v>104.92</v>
      </c>
      <c r="Z7" s="24">
        <v>103.53</v>
      </c>
      <c r="AA7" s="24">
        <v>104.91</v>
      </c>
      <c r="AB7" s="24">
        <v>106.34</v>
      </c>
      <c r="AC7" s="24">
        <v>104.57</v>
      </c>
      <c r="AD7" s="24">
        <v>105.41</v>
      </c>
      <c r="AE7" s="24">
        <v>104.64</v>
      </c>
      <c r="AF7" s="24">
        <v>105.35</v>
      </c>
      <c r="AG7" s="24">
        <v>106.8</v>
      </c>
      <c r="AH7" s="24">
        <v>104.65</v>
      </c>
      <c r="AI7" s="24">
        <v>105.36</v>
      </c>
      <c r="AJ7" s="24">
        <v>0</v>
      </c>
      <c r="AK7" s="24">
        <v>0</v>
      </c>
      <c r="AL7" s="24">
        <v>0</v>
      </c>
      <c r="AM7" s="24">
        <v>0</v>
      </c>
      <c r="AN7" s="24">
        <v>0</v>
      </c>
      <c r="AO7" s="24">
        <v>25.86</v>
      </c>
      <c r="AP7" s="24">
        <v>25.76</v>
      </c>
      <c r="AQ7" s="24">
        <v>26.07</v>
      </c>
      <c r="AR7" s="24">
        <v>26.89</v>
      </c>
      <c r="AS7" s="24">
        <v>23.18</v>
      </c>
      <c r="AT7" s="24">
        <v>3.12</v>
      </c>
      <c r="AU7" s="24">
        <v>5.7</v>
      </c>
      <c r="AV7" s="24">
        <v>9.1999999999999993</v>
      </c>
      <c r="AW7" s="24">
        <v>16.489999999999998</v>
      </c>
      <c r="AX7" s="24">
        <v>42.12</v>
      </c>
      <c r="AY7" s="24">
        <v>37.24</v>
      </c>
      <c r="AZ7" s="24">
        <v>58.23</v>
      </c>
      <c r="BA7" s="24">
        <v>65.56</v>
      </c>
      <c r="BB7" s="24">
        <v>65.87</v>
      </c>
      <c r="BC7" s="24">
        <v>77.260000000000005</v>
      </c>
      <c r="BD7" s="24">
        <v>80.010000000000005</v>
      </c>
      <c r="BE7" s="24">
        <v>82.75</v>
      </c>
      <c r="BF7" s="24">
        <v>273.49</v>
      </c>
      <c r="BG7" s="24">
        <v>403.06</v>
      </c>
      <c r="BH7" s="24">
        <v>232.39</v>
      </c>
      <c r="BI7" s="24">
        <v>430.54</v>
      </c>
      <c r="BJ7" s="24">
        <v>381</v>
      </c>
      <c r="BK7" s="24">
        <v>812.92</v>
      </c>
      <c r="BL7" s="24">
        <v>765.48</v>
      </c>
      <c r="BM7" s="24">
        <v>742.08</v>
      </c>
      <c r="BN7" s="24">
        <v>730.84</v>
      </c>
      <c r="BO7" s="24">
        <v>706.45</v>
      </c>
      <c r="BP7" s="24">
        <v>602.55999999999995</v>
      </c>
      <c r="BQ7" s="24">
        <v>79.64</v>
      </c>
      <c r="BR7" s="24">
        <v>87.47</v>
      </c>
      <c r="BS7" s="24">
        <v>96.92</v>
      </c>
      <c r="BT7" s="24">
        <v>96.53</v>
      </c>
      <c r="BU7" s="24">
        <v>96.92</v>
      </c>
      <c r="BV7" s="24">
        <v>85.4</v>
      </c>
      <c r="BW7" s="24">
        <v>87.8</v>
      </c>
      <c r="BX7" s="24">
        <v>86.51</v>
      </c>
      <c r="BY7" s="24">
        <v>89.17</v>
      </c>
      <c r="BZ7" s="24">
        <v>85.67</v>
      </c>
      <c r="CA7" s="24">
        <v>97.94</v>
      </c>
      <c r="CB7" s="24">
        <v>156.77000000000001</v>
      </c>
      <c r="CC7" s="24">
        <v>157.51</v>
      </c>
      <c r="CD7" s="24">
        <v>150.63999999999999</v>
      </c>
      <c r="CE7" s="24">
        <v>150.81</v>
      </c>
      <c r="CF7" s="24">
        <v>150.47</v>
      </c>
      <c r="CG7" s="24">
        <v>188.57</v>
      </c>
      <c r="CH7" s="24">
        <v>187.69</v>
      </c>
      <c r="CI7" s="24">
        <v>188.24</v>
      </c>
      <c r="CJ7" s="24">
        <v>184.85</v>
      </c>
      <c r="CK7" s="24">
        <v>194.78</v>
      </c>
      <c r="CL7" s="24">
        <v>140.97999999999999</v>
      </c>
      <c r="CM7" s="24" t="s">
        <v>101</v>
      </c>
      <c r="CN7" s="24" t="s">
        <v>101</v>
      </c>
      <c r="CO7" s="24" t="s">
        <v>101</v>
      </c>
      <c r="CP7" s="24" t="s">
        <v>101</v>
      </c>
      <c r="CQ7" s="24" t="s">
        <v>101</v>
      </c>
      <c r="CR7" s="24">
        <v>55.84</v>
      </c>
      <c r="CS7" s="24">
        <v>55.78</v>
      </c>
      <c r="CT7" s="24">
        <v>54.86</v>
      </c>
      <c r="CU7" s="24">
        <v>55.04</v>
      </c>
      <c r="CV7" s="24">
        <v>53.26</v>
      </c>
      <c r="CW7" s="24">
        <v>60.13</v>
      </c>
      <c r="CX7" s="24">
        <v>83.03</v>
      </c>
      <c r="CY7" s="24">
        <v>83</v>
      </c>
      <c r="CZ7" s="24">
        <v>82.48</v>
      </c>
      <c r="DA7" s="24">
        <v>82.56</v>
      </c>
      <c r="DB7" s="24">
        <v>81.900000000000006</v>
      </c>
      <c r="DC7" s="24">
        <v>92.34</v>
      </c>
      <c r="DD7" s="24">
        <v>91.78</v>
      </c>
      <c r="DE7" s="24">
        <v>91.37</v>
      </c>
      <c r="DF7" s="24">
        <v>91.92</v>
      </c>
      <c r="DG7" s="24">
        <v>91.12</v>
      </c>
      <c r="DH7" s="24">
        <v>96</v>
      </c>
      <c r="DI7" s="24">
        <v>3.1</v>
      </c>
      <c r="DJ7" s="24">
        <v>6.18</v>
      </c>
      <c r="DK7" s="24">
        <v>9.19</v>
      </c>
      <c r="DL7" s="24">
        <v>12.17</v>
      </c>
      <c r="DM7" s="24">
        <v>15.1</v>
      </c>
      <c r="DN7" s="24">
        <v>25.37</v>
      </c>
      <c r="DO7" s="24">
        <v>26.89</v>
      </c>
      <c r="DP7" s="24">
        <v>29.42</v>
      </c>
      <c r="DQ7" s="24">
        <v>31.14</v>
      </c>
      <c r="DR7" s="24">
        <v>33.11</v>
      </c>
      <c r="DS7" s="24">
        <v>42.2</v>
      </c>
      <c r="DT7" s="24">
        <v>0</v>
      </c>
      <c r="DU7" s="24">
        <v>0</v>
      </c>
      <c r="DV7" s="24">
        <v>0</v>
      </c>
      <c r="DW7" s="24">
        <v>0</v>
      </c>
      <c r="DX7" s="24">
        <v>0</v>
      </c>
      <c r="DY7" s="24">
        <v>0.54</v>
      </c>
      <c r="DZ7" s="24">
        <v>0.75</v>
      </c>
      <c r="EA7" s="24">
        <v>0.74</v>
      </c>
      <c r="EB7" s="24">
        <v>0.76</v>
      </c>
      <c r="EC7" s="24">
        <v>0.94</v>
      </c>
      <c r="ED7" s="24">
        <v>9.4600000000000009</v>
      </c>
      <c r="EE7" s="24">
        <v>0</v>
      </c>
      <c r="EF7" s="24">
        <v>0</v>
      </c>
      <c r="EG7" s="24">
        <v>0</v>
      </c>
      <c r="EH7" s="24">
        <v>0</v>
      </c>
      <c r="EI7" s="24">
        <v>0</v>
      </c>
      <c r="EJ7" s="24">
        <v>0.09</v>
      </c>
      <c r="EK7" s="24">
        <v>0.1</v>
      </c>
      <c r="EL7" s="24">
        <v>7.0000000000000007E-2</v>
      </c>
      <c r="EM7" s="24">
        <v>0.06</v>
      </c>
      <c r="EN7" s="24">
        <v>7.0000000000000007E-2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山梨県</cp:lastModifiedBy>
  <dcterms:created xsi:type="dcterms:W3CDTF">2025-12-23T06:00:41Z</dcterms:created>
  <dcterms:modified xsi:type="dcterms:W3CDTF">2026-02-16T00:21:59Z</dcterms:modified>
  <cp:category/>
</cp:coreProperties>
</file>