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3鳩\02法適簡水\10笛吹市\"/>
    </mc:Choice>
  </mc:AlternateContent>
  <xr:revisionPtr revIDLastSave="0" documentId="13_ncr:1_{FE318B00-18A7-4B2A-B883-F0AD668CE652}" xr6:coauthVersionLast="47" xr6:coauthVersionMax="47" xr10:uidLastSave="{00000000-0000-0000-0000-000000000000}"/>
  <workbookProtection workbookAlgorithmName="SHA-512" workbookHashValue="3p/8wf5vAZ6hiCvGNBxTsFZrb7FX/ynWJTZswoozbrQNLK0q3Q/6TfcETQyTmO+DFKkybB9eEwtXsmxp2QsM5g==" workbookSaltValue="RGc+ywxA0oo/5d3wDQjAzg==" workbookSpinCount="100000" lockStructure="1"/>
  <bookViews>
    <workbookView xWindow="-108" yWindow="-108" windowWidth="30936" windowHeight="167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<sst xmlns="http://schemas.openxmlformats.org/spreadsheetml/2006/main" count="228" uniqueCount="113">
  <si>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</si>
  <si>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</si>
  <si>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</si>
  <si>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</si>
  <si>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</si>
  <si>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</si>
  <si>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</si>
  <si>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</si>
  <si>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</si>
  <si>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</si>
  <si>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</si>
  <si>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</si>
  <si>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</si>
  <si>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</si>
  <si>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</si>
  <si>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</si>
  <si>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</si>
  <si>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</si>
  <si>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</si>
  <si>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</si>
  <si>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</si>
  <si>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</si>
  <si>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</si>
  <si>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</si>
  <si>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</si>
  <si>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</si>
  <si>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</si>
  <si>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</si>
  <si>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</si>
  <si>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</si>
  <si>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</si>
  <si>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</si>
  <si>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</si>
  <si>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</si>
  <si>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</si>
  <si>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</si>
  <si>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</si>
  <si>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</si>
  <si>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</si>
  <si>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</si>
  <si>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</si>
  <si>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</si>
  <si>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</si>
  <si>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</si>
  <si>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</si>
  <si>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</si>
  <si>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</si>
  <si>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</si>
  <si>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</si>
  <si>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</si>
  <si>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</si>
  <si>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</si>
  <si>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</si>
  <si>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</si>
  <si>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</si>
  <si>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</si>
  <si>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</si>
  <si>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</si>
  <si>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</si>
  <si>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</si>
  <si>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</si>
  <si>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</si>
  <si>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</si>
  <si>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</si>
  <si>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</si>
  <si>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</si>
  <si>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</si>
  <si>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</si>
  <si>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</si>
  <si>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</si>
  <si>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</si>
  <si>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</si>
  <si>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</si>
  <si>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</si>
  <si>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</si>
  <si>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</si>
  <si>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</si>
  <si>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</si>
  <si>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</si>
  <si>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</si>
  <si>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</si>
  <si>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</si>
  <si>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</si>
  <si>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</si>
  <si>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</si>
  <si>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</si>
  <si>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</si>
  <si>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</si>
  <si>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</si>
  <si>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</si>
  <si>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</si>
  <si>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</si>
  <si>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</si>
  <si>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笛吹市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</si>
  <si>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</si>
  <si>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</si>
  <si>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</si>
  <si>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</si>
  <si>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</si>
  <si>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</si>
  <si>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</si>
  <si>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</si>
  <si>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</si>
  <si>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</si>
  <si>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</si>
  <si>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</si>
  <si>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</si>
  <si>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</si>
  <si>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</si>
  <si>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</si>
  <si>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簡易水道事業は、令和2年度に公営企業会計へ移行して以来、一般会計からの補助金を受けて事業運営を行っている。
　本来、不足する収益は使用料の改定等で賄うべきだが、生活インフラを担う事業の特性上、高齢化が著しい事業地域では料金改定が容易ではない。
　そうした厳しい状況の中、令和4年度に料金改定を計画していたが、新型コロナウイルス感染拡大による市民負担増を考慮し、改定は見送られた。
　その後、コロナが5類に移行したことを受けて再検討し、令和8年度の料金改定が決定した。
　しかし、地理的に山間部に位置し近隣との連携が困難であるため、広域化も難しい状況が続いており、今後も市による財政支援が必要である。</t>
    <phoneticPr fontId="4"/>
  </si>
  <si>
    <t>　①有形固定資産減価償却率、②管路経年化率、③管路更新率ともに、現在は低い状況にある。
　しかし、給水人口の減少傾向は今後も続くことが予想され、施設の老朽化も進むことで、施設利用率や有収率が低下することが見込まれており、施設の統合やダウンサイジングなど、将来を見据えた更新工事を検討・実施する必要がある。
　また、令和8年に料金改定が決定したが、今後も更新財源を確保していく必要がある。</t>
    <rPh sb="157" eb="159">
      <t>レイワ</t>
    </rPh>
    <rPh sb="160" eb="161">
      <t>ネン</t>
    </rPh>
    <rPh sb="162" eb="166">
      <t>リョウキンカイテイ</t>
    </rPh>
    <rPh sb="167" eb="169">
      <t>ケッテイ</t>
    </rPh>
    <rPh sb="173" eb="175">
      <t>コンゴ</t>
    </rPh>
    <phoneticPr fontId="4"/>
  </si>
  <si>
    <r>
      <t xml:space="preserve">【①経常収支比率について】
　収益の大部分は一般会計からの補助金に依存しており、平均値こそ上回っているものの、安定した運営とは言えない状況にある。
【②累積欠損金比率について】
　累積欠損金はなかったが、昨今の物価上昇の影響により維持管理費が増加傾向にある。
</t>
    </r>
    <r>
      <rPr>
        <sz val="10.5"/>
        <rFont val="ＭＳ ゴシック"/>
        <family val="3"/>
        <charset val="128"/>
      </rPr>
      <t xml:space="preserve">【③流動比率について】
　未払金の減少により例年より流動比率が上昇したが、給水収益が少ないため、一般会計からの補助金によって平均値以上で推移している状況である。  
</t>
    </r>
    <r>
      <rPr>
        <sz val="10.5"/>
        <color theme="1"/>
        <rFont val="ＭＳ ゴシック"/>
        <family val="3"/>
        <charset val="128"/>
      </rPr>
      <t xml:space="preserve">【④企業債残高対給水収益比率について】
　平均値を下回っているが、給水収益が少ないため、今後も計画的な投資を継続していく。
</t>
    </r>
    <r>
      <rPr>
        <sz val="10.5"/>
        <rFont val="ＭＳ ゴシック"/>
        <family val="3"/>
        <charset val="128"/>
      </rPr>
      <t>【⑤料金回収率について】
　人件費計上の影響で例年より料金回収率は低下している。給水に係る費用の大部分は一般会計からの補助金で賄われており、過疎地域でもあるため、料金収入の増加が難しい状況である。
【⑥給水原価について】
　平均値より低いものの、物価上昇や人件費計上の</t>
    </r>
    <r>
      <rPr>
        <sz val="10.5"/>
        <color theme="1"/>
        <rFont val="ＭＳ ゴシック"/>
        <family val="3"/>
        <charset val="128"/>
      </rPr>
      <t xml:space="preserve">影響を受け例年より上昇しており、今後も上昇が見込まれる。
</t>
    </r>
    <r>
      <rPr>
        <sz val="10.5"/>
        <rFont val="ＭＳ ゴシック"/>
        <family val="3"/>
        <charset val="128"/>
      </rPr>
      <t xml:space="preserve">【⑦施設利用率について】
　現状は平均値を上回っているが、給水人口の減少に伴い施設の統廃合が必要となる可能性がある。  
</t>
    </r>
    <r>
      <rPr>
        <sz val="10.5"/>
        <color theme="1"/>
        <rFont val="ＭＳ ゴシック"/>
        <family val="3"/>
        <charset val="128"/>
      </rPr>
      <t>【⑧有収率について】
　良好な数値で推移しているため、今後も維持していく必要がある。</t>
    </r>
    <rPh sb="167" eb="171">
      <t>キュウスイシュウエキ</t>
    </rPh>
    <rPh sb="172" eb="173">
      <t>スク</t>
    </rPh>
    <rPh sb="204" eb="206">
      <t>ジョウキョウ</t>
    </rPh>
    <rPh sb="246" eb="250">
      <t>キュウスイシュウエキ</t>
    </rPh>
    <rPh sb="251" eb="252">
      <t>スク</t>
    </rPh>
    <rPh sb="345" eb="347">
      <t>カソ</t>
    </rPh>
    <rPh sb="347" eb="349">
      <t>チイキ</t>
    </rPh>
    <rPh sb="356" eb="360">
      <t>リョウキンシュウニュウ</t>
    </rPh>
    <rPh sb="361" eb="363">
      <t>ゾウカ</t>
    </rPh>
    <rPh sb="364" eb="365">
      <t>ムズカ</t>
    </rPh>
    <rPh sb="367" eb="369">
      <t>ジョウキョウ</t>
    </rPh>
    <rPh sb="526" eb="528">
      <t>コンゴ</t>
    </rPh>
    <rPh sb="529" eb="531">
      <t>イジ</t>
    </rPh>
    <rPh sb="535" eb="53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</si>
</sst>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
      <sz val="10.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C6-4B34-BD7E-477441FD05C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0.37</c:v>
                </c:pt>
                <c:pt idx="2">
                  <c:v>0.23</c:v>
                </c:pt>
                <c:pt idx="3">
                  <c:v>0.88</c:v>
                </c:pt>
                <c:pt idx="4">
                  <c:v>0.25</c:v>
                </c:pt>
              </c:numCache>
            </c:numRef>
          </c:val>
          <c:smooth val="0"/>
          <c:extLst>
            <c:ext xmlns:c16="http://schemas.microsoft.com/office/drawing/2014/chart" uri="{C3380CC4-5D6E-409C-BE32-E72D297353CC}">
              <c16:uniqueId val="{00000001-67C6-4B34-BD7E-477441FD05C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53.61</c:v>
                </c:pt>
                <c:pt idx="1">
                  <c:v>53.76</c:v>
                </c:pt>
                <c:pt idx="2">
                  <c:v>50.66</c:v>
                </c:pt>
                <c:pt idx="3">
                  <c:v>48.93</c:v>
                </c:pt>
                <c:pt idx="4">
                  <c:v>51.02</c:v>
                </c:pt>
              </c:numCache>
            </c:numRef>
          </c:val>
          <c:extLst>
            <c:ext xmlns:c16="http://schemas.microsoft.com/office/drawing/2014/chart" uri="{C3380CC4-5D6E-409C-BE32-E72D297353CC}">
              <c16:uniqueId val="{00000000-ABCF-4DE4-A63E-5B0ED353E87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51.52</c:v>
                </c:pt>
                <c:pt idx="1">
                  <c:v>48.75</c:v>
                </c:pt>
                <c:pt idx="2">
                  <c:v>50.95</c:v>
                </c:pt>
                <c:pt idx="3">
                  <c:v>52.39</c:v>
                </c:pt>
                <c:pt idx="4">
                  <c:v>29.19</c:v>
                </c:pt>
              </c:numCache>
            </c:numRef>
          </c:val>
          <c:smooth val="0"/>
          <c:extLst>
            <c:ext xmlns:c16="http://schemas.microsoft.com/office/drawing/2014/chart" uri="{C3380CC4-5D6E-409C-BE32-E72D297353CC}">
              <c16:uniqueId val="{00000001-ABCF-4DE4-A63E-5B0ED353E87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c:v>
                </c:pt>
                <c:pt idx="1">
                  <c:v>92</c:v>
                </c:pt>
                <c:pt idx="2">
                  <c:v>91.7</c:v>
                </c:pt>
                <c:pt idx="3">
                  <c:v>90.51</c:v>
                </c:pt>
                <c:pt idx="4">
                  <c:v>90.49</c:v>
                </c:pt>
              </c:numCache>
            </c:numRef>
          </c:val>
          <c:extLst>
            <c:ext xmlns:c16="http://schemas.microsoft.com/office/drawing/2014/chart" uri="{C3380CC4-5D6E-409C-BE32-E72D297353CC}">
              <c16:uniqueId val="{00000000-CAA7-415C-BCB1-559918382C9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61.29</c:v>
                </c:pt>
                <c:pt idx="1">
                  <c:v>60.88</c:v>
                </c:pt>
                <c:pt idx="2">
                  <c:v>61</c:v>
                </c:pt>
                <c:pt idx="3">
                  <c:v>63.38</c:v>
                </c:pt>
                <c:pt idx="4">
                  <c:v>66.040000000000006</c:v>
                </c:pt>
              </c:numCache>
            </c:numRef>
          </c:val>
          <c:smooth val="0"/>
          <c:extLst>
            <c:ext xmlns:c16="http://schemas.microsoft.com/office/drawing/2014/chart" uri="{C3380CC4-5D6E-409C-BE32-E72D297353CC}">
              <c16:uniqueId val="{00000001-CAA7-415C-BCB1-559918382C9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128.54</c:v>
                </c:pt>
                <c:pt idx="1">
                  <c:v>113.39</c:v>
                </c:pt>
                <c:pt idx="2">
                  <c:v>118.58</c:v>
                </c:pt>
                <c:pt idx="3">
                  <c:v>126.25</c:v>
                </c:pt>
                <c:pt idx="4">
                  <c:v>118.67</c:v>
                </c:pt>
              </c:numCache>
            </c:numRef>
          </c:val>
          <c:extLst>
            <c:ext xmlns:c16="http://schemas.microsoft.com/office/drawing/2014/chart" uri="{C3380CC4-5D6E-409C-BE32-E72D297353CC}">
              <c16:uniqueId val="{00000000-44A0-4A4A-9CF6-77E0F42E3FF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97.61</c:v>
                </c:pt>
                <c:pt idx="1">
                  <c:v>98.78</c:v>
                </c:pt>
                <c:pt idx="2">
                  <c:v>101.23</c:v>
                </c:pt>
                <c:pt idx="3">
                  <c:v>103.12</c:v>
                </c:pt>
                <c:pt idx="4">
                  <c:v>102.26</c:v>
                </c:pt>
              </c:numCache>
            </c:numRef>
          </c:val>
          <c:smooth val="0"/>
          <c:extLst>
            <c:ext xmlns:c16="http://schemas.microsoft.com/office/drawing/2014/chart" uri="{C3380CC4-5D6E-409C-BE32-E72D297353CC}">
              <c16:uniqueId val="{00000001-44A0-4A4A-9CF6-77E0F42E3FF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5.48</c:v>
                </c:pt>
                <c:pt idx="1">
                  <c:v>10.99</c:v>
                </c:pt>
                <c:pt idx="2">
                  <c:v>16.2</c:v>
                </c:pt>
                <c:pt idx="3">
                  <c:v>20.75</c:v>
                </c:pt>
                <c:pt idx="4">
                  <c:v>25.47</c:v>
                </c:pt>
              </c:numCache>
            </c:numRef>
          </c:val>
          <c:extLst>
            <c:ext xmlns:c16="http://schemas.microsoft.com/office/drawing/2014/chart" uri="{C3380CC4-5D6E-409C-BE32-E72D297353CC}">
              <c16:uniqueId val="{00000000-0BF3-4C18-83F9-8B561C8A1BC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24.16</c:v>
                </c:pt>
                <c:pt idx="1">
                  <c:v>29.81</c:v>
                </c:pt>
                <c:pt idx="2">
                  <c:v>30.82</c:v>
                </c:pt>
                <c:pt idx="3">
                  <c:v>24.27</c:v>
                </c:pt>
                <c:pt idx="4">
                  <c:v>28.04</c:v>
                </c:pt>
              </c:numCache>
            </c:numRef>
          </c:val>
          <c:smooth val="0"/>
          <c:extLst>
            <c:ext xmlns:c16="http://schemas.microsoft.com/office/drawing/2014/chart" uri="{C3380CC4-5D6E-409C-BE32-E72D297353CC}">
              <c16:uniqueId val="{00000001-0BF3-4C18-83F9-8B561C8A1BC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7D-4925-8DA1-98FE65CB88C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18.829999999999998</c:v>
                </c:pt>
                <c:pt idx="1">
                  <c:v>18.05</c:v>
                </c:pt>
                <c:pt idx="2">
                  <c:v>14.28</c:v>
                </c:pt>
                <c:pt idx="3">
                  <c:v>12.77</c:v>
                </c:pt>
                <c:pt idx="4">
                  <c:v>11.15</c:v>
                </c:pt>
              </c:numCache>
            </c:numRef>
          </c:val>
          <c:smooth val="0"/>
          <c:extLst>
            <c:ext xmlns:c16="http://schemas.microsoft.com/office/drawing/2014/chart" uri="{C3380CC4-5D6E-409C-BE32-E72D297353CC}">
              <c16:uniqueId val="{00000001-747D-4925-8DA1-98FE65CB88C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59-46E6-A742-7D833433F92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143.65</c:v>
                </c:pt>
                <c:pt idx="1">
                  <c:v>155.82</c:v>
                </c:pt>
                <c:pt idx="2">
                  <c:v>155.18</c:v>
                </c:pt>
                <c:pt idx="3">
                  <c:v>101.46</c:v>
                </c:pt>
                <c:pt idx="4">
                  <c:v>82.37</c:v>
                </c:pt>
              </c:numCache>
            </c:numRef>
          </c:val>
          <c:smooth val="0"/>
          <c:extLst>
            <c:ext xmlns:c16="http://schemas.microsoft.com/office/drawing/2014/chart" uri="{C3380CC4-5D6E-409C-BE32-E72D297353CC}">
              <c16:uniqueId val="{00000001-4359-46E6-A742-7D833433F92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287.08999999999997</c:v>
                </c:pt>
                <c:pt idx="1">
                  <c:v>433.7</c:v>
                </c:pt>
                <c:pt idx="2">
                  <c:v>525.37</c:v>
                </c:pt>
                <c:pt idx="3">
                  <c:v>490.56</c:v>
                </c:pt>
                <c:pt idx="4">
                  <c:v>914.22</c:v>
                </c:pt>
              </c:numCache>
            </c:numRef>
          </c:val>
          <c:extLst>
            <c:ext xmlns:c16="http://schemas.microsoft.com/office/drawing/2014/chart" uri="{C3380CC4-5D6E-409C-BE32-E72D297353CC}">
              <c16:uniqueId val="{00000000-AF0A-4BBB-9C42-BAA2E84874F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94.01</c:v>
                </c:pt>
                <c:pt idx="1">
                  <c:v>111.08</c:v>
                </c:pt>
                <c:pt idx="2">
                  <c:v>118.28</c:v>
                </c:pt>
                <c:pt idx="3">
                  <c:v>112.37</c:v>
                </c:pt>
                <c:pt idx="4">
                  <c:v>101.6</c:v>
                </c:pt>
              </c:numCache>
            </c:numRef>
          </c:val>
          <c:smooth val="0"/>
          <c:extLst>
            <c:ext xmlns:c16="http://schemas.microsoft.com/office/drawing/2014/chart" uri="{C3380CC4-5D6E-409C-BE32-E72D297353CC}">
              <c16:uniqueId val="{00000001-AF0A-4BBB-9C42-BAA2E84874F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532.04999999999995</c:v>
                </c:pt>
                <c:pt idx="1">
                  <c:v>466.2</c:v>
                </c:pt>
                <c:pt idx="2">
                  <c:v>412.48</c:v>
                </c:pt>
                <c:pt idx="3">
                  <c:v>507.18</c:v>
                </c:pt>
                <c:pt idx="4">
                  <c:v>403.42</c:v>
                </c:pt>
              </c:numCache>
            </c:numRef>
          </c:val>
          <c:extLst>
            <c:ext xmlns:c16="http://schemas.microsoft.com/office/drawing/2014/chart" uri="{C3380CC4-5D6E-409C-BE32-E72D297353CC}">
              <c16:uniqueId val="{00000000-A9C9-4CAE-8027-490F6694A19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1421.84</c:v>
                </c:pt>
                <c:pt idx="1">
                  <c:v>1596.62</c:v>
                </c:pt>
                <c:pt idx="2">
                  <c:v>1456.79</c:v>
                </c:pt>
                <c:pt idx="3">
                  <c:v>1364.2</c:v>
                </c:pt>
                <c:pt idx="4">
                  <c:v>1398.03</c:v>
                </c:pt>
              </c:numCache>
            </c:numRef>
          </c:val>
          <c:smooth val="0"/>
          <c:extLst>
            <c:ext xmlns:c16="http://schemas.microsoft.com/office/drawing/2014/chart" uri="{C3380CC4-5D6E-409C-BE32-E72D297353CC}">
              <c16:uniqueId val="{00000001-A9C9-4CAE-8027-490F6694A19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40.380000000000003</c:v>
                </c:pt>
                <c:pt idx="1">
                  <c:v>31.54</c:v>
                </c:pt>
                <c:pt idx="2">
                  <c:v>35.6</c:v>
                </c:pt>
                <c:pt idx="3">
                  <c:v>37.24</c:v>
                </c:pt>
                <c:pt idx="4">
                  <c:v>19.25</c:v>
                </c:pt>
              </c:numCache>
            </c:numRef>
          </c:val>
          <c:extLst>
            <c:ext xmlns:c16="http://schemas.microsoft.com/office/drawing/2014/chart" uri="{C3380CC4-5D6E-409C-BE32-E72D297353CC}">
              <c16:uniqueId val="{00000000-2244-4521-BF7D-D7ADCAE1200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35.72</c:v>
                </c:pt>
                <c:pt idx="1">
                  <c:v>33.659999999999997</c:v>
                </c:pt>
                <c:pt idx="2">
                  <c:v>35.33</c:v>
                </c:pt>
                <c:pt idx="3">
                  <c:v>38.58</c:v>
                </c:pt>
                <c:pt idx="4">
                  <c:v>39.15</c:v>
                </c:pt>
              </c:numCache>
            </c:numRef>
          </c:val>
          <c:smooth val="0"/>
          <c:extLst>
            <c:ext xmlns:c16="http://schemas.microsoft.com/office/drawing/2014/chart" uri="{C3380CC4-5D6E-409C-BE32-E72D297353CC}">
              <c16:uniqueId val="{00000001-2244-4521-BF7D-D7ADCAE1200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130.16</c:v>
                </c:pt>
                <c:pt idx="1">
                  <c:v>168.7</c:v>
                </c:pt>
                <c:pt idx="2">
                  <c:v>157.36000000000001</c:v>
                </c:pt>
                <c:pt idx="3">
                  <c:v>148.01</c:v>
                </c:pt>
                <c:pt idx="4">
                  <c:v>294.08</c:v>
                </c:pt>
              </c:numCache>
            </c:numRef>
          </c:val>
          <c:extLst>
            <c:ext xmlns:c16="http://schemas.microsoft.com/office/drawing/2014/chart" uri="{C3380CC4-5D6E-409C-BE32-E72D297353CC}">
              <c16:uniqueId val="{00000000-12C6-42D7-887E-2DC6A7893AF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471.3</c:v>
                </c:pt>
                <c:pt idx="1">
                  <c:v>506.68</c:v>
                </c:pt>
                <c:pt idx="2">
                  <c:v>491.45</c:v>
                </c:pt>
                <c:pt idx="3">
                  <c:v>448.81</c:v>
                </c:pt>
                <c:pt idx="4">
                  <c:v>392.81</c:v>
                </c:pt>
              </c:numCache>
            </c:numRef>
          </c:val>
          <c:smooth val="0"/>
          <c:extLst>
            <c:ext xmlns:c16="http://schemas.microsoft.com/office/drawing/2014/chart" uri="{C3380CC4-5D6E-409C-BE32-E72D297353CC}">
              <c16:uniqueId val="{00000001-12C6-42D7-887E-2DC6A7893AF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5" zoomScale="90" zoomScaleNormal="9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山梨県　笛吹市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C4</v>
      </c>
      <c r="X8" s="43"/>
      <c r="Y8" s="43"/>
      <c r="Z8" s="43"/>
      <c r="AA8" s="43"/>
      <c r="AB8" s="43"/>
      <c r="AC8" s="43"/>
      <c r="AD8" s="43" t="str">
        <f>データ!$M$6</f>
        <v>非設置</v>
      </c>
      <c r="AE8" s="43"/>
      <c r="AF8" s="43"/>
      <c r="AG8" s="43"/>
      <c r="AH8" s="43"/>
      <c r="AI8" s="43"/>
      <c r="AJ8" s="43"/>
      <c r="AK8" s="2"/>
      <c r="AL8" s="44">
        <f>データ!$R$6</f>
        <v>66857</v>
      </c>
      <c r="AM8" s="44"/>
      <c r="AN8" s="44"/>
      <c r="AO8" s="44"/>
      <c r="AP8" s="44"/>
      <c r="AQ8" s="44"/>
      <c r="AR8" s="44"/>
      <c r="AS8" s="44"/>
      <c r="AT8" s="45">
        <f>データ!$S$6</f>
        <v>201.92</v>
      </c>
      <c r="AU8" s="46"/>
      <c r="AV8" s="46"/>
      <c r="AW8" s="46"/>
      <c r="AX8" s="46"/>
      <c r="AY8" s="46"/>
      <c r="AZ8" s="46"/>
      <c r="BA8" s="46"/>
      <c r="BB8" s="47">
        <f>データ!$T$6</f>
        <v>331.11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94.1</v>
      </c>
      <c r="J10" s="46"/>
      <c r="K10" s="46"/>
      <c r="L10" s="46"/>
      <c r="M10" s="46"/>
      <c r="N10" s="46"/>
      <c r="O10" s="77"/>
      <c r="P10" s="47">
        <f>データ!$P$6</f>
        <v>0.44</v>
      </c>
      <c r="Q10" s="47"/>
      <c r="R10" s="47"/>
      <c r="S10" s="47"/>
      <c r="T10" s="47"/>
      <c r="U10" s="47"/>
      <c r="V10" s="47"/>
      <c r="W10" s="44">
        <f>データ!$Q$6</f>
        <v>746</v>
      </c>
      <c r="X10" s="44"/>
      <c r="Y10" s="44"/>
      <c r="Z10" s="44"/>
      <c r="AA10" s="44"/>
      <c r="AB10" s="44"/>
      <c r="AC10" s="44"/>
      <c r="AD10" s="2"/>
      <c r="AE10" s="2"/>
      <c r="AF10" s="2"/>
      <c r="AG10" s="2"/>
      <c r="AH10" s="2"/>
      <c r="AI10" s="2"/>
      <c r="AJ10" s="2"/>
      <c r="AK10" s="2"/>
      <c r="AL10" s="44">
        <f>データ!$U$6</f>
        <v>296</v>
      </c>
      <c r="AM10" s="44"/>
      <c r="AN10" s="44"/>
      <c r="AO10" s="44"/>
      <c r="AP10" s="44"/>
      <c r="AQ10" s="44"/>
      <c r="AR10" s="44"/>
      <c r="AS10" s="44"/>
      <c r="AT10" s="45">
        <f>データ!$V$6</f>
        <v>5.0199999999999996</v>
      </c>
      <c r="AU10" s="46"/>
      <c r="AV10" s="46"/>
      <c r="AW10" s="46"/>
      <c r="AX10" s="46"/>
      <c r="AY10" s="46"/>
      <c r="AZ10" s="46"/>
      <c r="BA10" s="46"/>
      <c r="BB10" s="47">
        <f>データ!$W$6</f>
        <v>58.96</v>
      </c>
      <c r="BC10" s="47"/>
      <c r="BD10" s="47"/>
      <c r="BE10" s="47"/>
      <c r="BF10" s="47"/>
      <c r="BG10" s="47"/>
      <c r="BH10" s="47"/>
      <c r="BI10" s="47"/>
      <c r="BJ10" s="2"/>
      <c r="BK10" s="2"/>
      <c r="BL10" s="59" t="s">
        <v>21</v>
      </c>
      <c r="BM10" s="60"/>
      <c r="BN10" s="61" t="s">
        <v>22</v>
      </c>
      <c r="BO10" s="61"/>
      <c r="BP10" s="61"/>
      <c r="BQ10" s="61"/>
      <c r="BR10" s="61"/>
      <c r="BS10" s="61"/>
      <c r="BT10" s="61"/>
      <c r="BU10" s="61"/>
      <c r="BV10" s="61"/>
      <c r="BW10" s="61"/>
      <c r="BX10" s="61"/>
      <c r="BY10" s="62"/>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2">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71" t="s">
        <v>25</v>
      </c>
      <c r="BM14" s="72"/>
      <c r="BN14" s="72"/>
      <c r="BO14" s="72"/>
      <c r="BP14" s="72"/>
      <c r="BQ14" s="72"/>
      <c r="BR14" s="72"/>
      <c r="BS14" s="72"/>
      <c r="BT14" s="72"/>
      <c r="BU14" s="72"/>
      <c r="BV14" s="72"/>
      <c r="BW14" s="72"/>
      <c r="BX14" s="72"/>
      <c r="BY14" s="72"/>
      <c r="BZ14" s="73"/>
    </row>
    <row r="15" spans="1:78" ht="13.5" customHeight="1" x14ac:dyDescent="0.2">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74"/>
      <c r="BM15" s="75"/>
      <c r="BN15" s="75"/>
      <c r="BO15" s="75"/>
      <c r="BP15" s="75"/>
      <c r="BQ15" s="75"/>
      <c r="BR15" s="75"/>
      <c r="BS15" s="75"/>
      <c r="BT15" s="75"/>
      <c r="BU15" s="75"/>
      <c r="BV15" s="75"/>
      <c r="BW15" s="75"/>
      <c r="BX15" s="75"/>
      <c r="BY15" s="75"/>
      <c r="BZ15" s="7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6" t="s">
        <v>112</v>
      </c>
      <c r="BM16" s="87"/>
      <c r="BN16" s="87"/>
      <c r="BO16" s="87"/>
      <c r="BP16" s="87"/>
      <c r="BQ16" s="87"/>
      <c r="BR16" s="87"/>
      <c r="BS16" s="87"/>
      <c r="BT16" s="87"/>
      <c r="BU16" s="87"/>
      <c r="BV16" s="87"/>
      <c r="BW16" s="87"/>
      <c r="BX16" s="87"/>
      <c r="BY16" s="87"/>
      <c r="BZ16" s="8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6"/>
      <c r="BM17" s="87"/>
      <c r="BN17" s="87"/>
      <c r="BO17" s="87"/>
      <c r="BP17" s="87"/>
      <c r="BQ17" s="87"/>
      <c r="BR17" s="87"/>
      <c r="BS17" s="87"/>
      <c r="BT17" s="87"/>
      <c r="BU17" s="87"/>
      <c r="BV17" s="87"/>
      <c r="BW17" s="87"/>
      <c r="BX17" s="87"/>
      <c r="BY17" s="87"/>
      <c r="BZ17" s="8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6"/>
      <c r="BM18" s="87"/>
      <c r="BN18" s="87"/>
      <c r="BO18" s="87"/>
      <c r="BP18" s="87"/>
      <c r="BQ18" s="87"/>
      <c r="BR18" s="87"/>
      <c r="BS18" s="87"/>
      <c r="BT18" s="87"/>
      <c r="BU18" s="87"/>
      <c r="BV18" s="87"/>
      <c r="BW18" s="87"/>
      <c r="BX18" s="87"/>
      <c r="BY18" s="87"/>
      <c r="BZ18" s="8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6"/>
      <c r="BM19" s="87"/>
      <c r="BN19" s="87"/>
      <c r="BO19" s="87"/>
      <c r="BP19" s="87"/>
      <c r="BQ19" s="87"/>
      <c r="BR19" s="87"/>
      <c r="BS19" s="87"/>
      <c r="BT19" s="87"/>
      <c r="BU19" s="87"/>
      <c r="BV19" s="87"/>
      <c r="BW19" s="87"/>
      <c r="BX19" s="87"/>
      <c r="BY19" s="87"/>
      <c r="BZ19" s="8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6"/>
      <c r="BM20" s="87"/>
      <c r="BN20" s="87"/>
      <c r="BO20" s="87"/>
      <c r="BP20" s="87"/>
      <c r="BQ20" s="87"/>
      <c r="BR20" s="87"/>
      <c r="BS20" s="87"/>
      <c r="BT20" s="87"/>
      <c r="BU20" s="87"/>
      <c r="BV20" s="87"/>
      <c r="BW20" s="87"/>
      <c r="BX20" s="87"/>
      <c r="BY20" s="87"/>
      <c r="BZ20" s="8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6"/>
      <c r="BM21" s="87"/>
      <c r="BN21" s="87"/>
      <c r="BO21" s="87"/>
      <c r="BP21" s="87"/>
      <c r="BQ21" s="87"/>
      <c r="BR21" s="87"/>
      <c r="BS21" s="87"/>
      <c r="BT21" s="87"/>
      <c r="BU21" s="87"/>
      <c r="BV21" s="87"/>
      <c r="BW21" s="87"/>
      <c r="BX21" s="87"/>
      <c r="BY21" s="87"/>
      <c r="BZ21" s="8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6"/>
      <c r="BM22" s="87"/>
      <c r="BN22" s="87"/>
      <c r="BO22" s="87"/>
      <c r="BP22" s="87"/>
      <c r="BQ22" s="87"/>
      <c r="BR22" s="87"/>
      <c r="BS22" s="87"/>
      <c r="BT22" s="87"/>
      <c r="BU22" s="87"/>
      <c r="BV22" s="87"/>
      <c r="BW22" s="87"/>
      <c r="BX22" s="87"/>
      <c r="BY22" s="87"/>
      <c r="BZ22" s="8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6"/>
      <c r="BM23" s="87"/>
      <c r="BN23" s="87"/>
      <c r="BO23" s="87"/>
      <c r="BP23" s="87"/>
      <c r="BQ23" s="87"/>
      <c r="BR23" s="87"/>
      <c r="BS23" s="87"/>
      <c r="BT23" s="87"/>
      <c r="BU23" s="87"/>
      <c r="BV23" s="87"/>
      <c r="BW23" s="87"/>
      <c r="BX23" s="87"/>
      <c r="BY23" s="87"/>
      <c r="BZ23" s="8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6"/>
      <c r="BM24" s="87"/>
      <c r="BN24" s="87"/>
      <c r="BO24" s="87"/>
      <c r="BP24" s="87"/>
      <c r="BQ24" s="87"/>
      <c r="BR24" s="87"/>
      <c r="BS24" s="87"/>
      <c r="BT24" s="87"/>
      <c r="BU24" s="87"/>
      <c r="BV24" s="87"/>
      <c r="BW24" s="87"/>
      <c r="BX24" s="87"/>
      <c r="BY24" s="87"/>
      <c r="BZ24" s="8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6"/>
      <c r="BM25" s="87"/>
      <c r="BN25" s="87"/>
      <c r="BO25" s="87"/>
      <c r="BP25" s="87"/>
      <c r="BQ25" s="87"/>
      <c r="BR25" s="87"/>
      <c r="BS25" s="87"/>
      <c r="BT25" s="87"/>
      <c r="BU25" s="87"/>
      <c r="BV25" s="87"/>
      <c r="BW25" s="87"/>
      <c r="BX25" s="87"/>
      <c r="BY25" s="87"/>
      <c r="BZ25" s="8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6"/>
      <c r="BM26" s="87"/>
      <c r="BN26" s="87"/>
      <c r="BO26" s="87"/>
      <c r="BP26" s="87"/>
      <c r="BQ26" s="87"/>
      <c r="BR26" s="87"/>
      <c r="BS26" s="87"/>
      <c r="BT26" s="87"/>
      <c r="BU26" s="87"/>
      <c r="BV26" s="87"/>
      <c r="BW26" s="87"/>
      <c r="BX26" s="87"/>
      <c r="BY26" s="87"/>
      <c r="BZ26" s="8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6"/>
      <c r="BM27" s="87"/>
      <c r="BN27" s="87"/>
      <c r="BO27" s="87"/>
      <c r="BP27" s="87"/>
      <c r="BQ27" s="87"/>
      <c r="BR27" s="87"/>
      <c r="BS27" s="87"/>
      <c r="BT27" s="87"/>
      <c r="BU27" s="87"/>
      <c r="BV27" s="87"/>
      <c r="BW27" s="87"/>
      <c r="BX27" s="87"/>
      <c r="BY27" s="87"/>
      <c r="BZ27" s="8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6"/>
      <c r="BM28" s="87"/>
      <c r="BN28" s="87"/>
      <c r="BO28" s="87"/>
      <c r="BP28" s="87"/>
      <c r="BQ28" s="87"/>
      <c r="BR28" s="87"/>
      <c r="BS28" s="87"/>
      <c r="BT28" s="87"/>
      <c r="BU28" s="87"/>
      <c r="BV28" s="87"/>
      <c r="BW28" s="87"/>
      <c r="BX28" s="87"/>
      <c r="BY28" s="87"/>
      <c r="BZ28" s="8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6"/>
      <c r="BM29" s="87"/>
      <c r="BN29" s="87"/>
      <c r="BO29" s="87"/>
      <c r="BP29" s="87"/>
      <c r="BQ29" s="87"/>
      <c r="BR29" s="87"/>
      <c r="BS29" s="87"/>
      <c r="BT29" s="87"/>
      <c r="BU29" s="87"/>
      <c r="BV29" s="87"/>
      <c r="BW29" s="87"/>
      <c r="BX29" s="87"/>
      <c r="BY29" s="87"/>
      <c r="BZ29" s="8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6"/>
      <c r="BM30" s="87"/>
      <c r="BN30" s="87"/>
      <c r="BO30" s="87"/>
      <c r="BP30" s="87"/>
      <c r="BQ30" s="87"/>
      <c r="BR30" s="87"/>
      <c r="BS30" s="87"/>
      <c r="BT30" s="87"/>
      <c r="BU30" s="87"/>
      <c r="BV30" s="87"/>
      <c r="BW30" s="87"/>
      <c r="BX30" s="87"/>
      <c r="BY30" s="87"/>
      <c r="BZ30" s="8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6"/>
      <c r="BM31" s="87"/>
      <c r="BN31" s="87"/>
      <c r="BO31" s="87"/>
      <c r="BP31" s="87"/>
      <c r="BQ31" s="87"/>
      <c r="BR31" s="87"/>
      <c r="BS31" s="87"/>
      <c r="BT31" s="87"/>
      <c r="BU31" s="87"/>
      <c r="BV31" s="87"/>
      <c r="BW31" s="87"/>
      <c r="BX31" s="87"/>
      <c r="BY31" s="87"/>
      <c r="BZ31" s="8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6"/>
      <c r="BM32" s="87"/>
      <c r="BN32" s="87"/>
      <c r="BO32" s="87"/>
      <c r="BP32" s="87"/>
      <c r="BQ32" s="87"/>
      <c r="BR32" s="87"/>
      <c r="BS32" s="87"/>
      <c r="BT32" s="87"/>
      <c r="BU32" s="87"/>
      <c r="BV32" s="87"/>
      <c r="BW32" s="87"/>
      <c r="BX32" s="87"/>
      <c r="BY32" s="87"/>
      <c r="BZ32" s="8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6"/>
      <c r="BM33" s="87"/>
      <c r="BN33" s="87"/>
      <c r="BO33" s="87"/>
      <c r="BP33" s="87"/>
      <c r="BQ33" s="87"/>
      <c r="BR33" s="87"/>
      <c r="BS33" s="87"/>
      <c r="BT33" s="87"/>
      <c r="BU33" s="87"/>
      <c r="BV33" s="87"/>
      <c r="BW33" s="87"/>
      <c r="BX33" s="87"/>
      <c r="BY33" s="87"/>
      <c r="BZ33" s="8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6"/>
      <c r="BM34" s="87"/>
      <c r="BN34" s="87"/>
      <c r="BO34" s="87"/>
      <c r="BP34" s="87"/>
      <c r="BQ34" s="87"/>
      <c r="BR34" s="87"/>
      <c r="BS34" s="87"/>
      <c r="BT34" s="87"/>
      <c r="BU34" s="87"/>
      <c r="BV34" s="87"/>
      <c r="BW34" s="87"/>
      <c r="BX34" s="87"/>
      <c r="BY34" s="87"/>
      <c r="BZ34" s="8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6"/>
      <c r="BM35" s="87"/>
      <c r="BN35" s="87"/>
      <c r="BO35" s="87"/>
      <c r="BP35" s="87"/>
      <c r="BQ35" s="87"/>
      <c r="BR35" s="87"/>
      <c r="BS35" s="87"/>
      <c r="BT35" s="87"/>
      <c r="BU35" s="87"/>
      <c r="BV35" s="87"/>
      <c r="BW35" s="87"/>
      <c r="BX35" s="87"/>
      <c r="BY35" s="87"/>
      <c r="BZ35" s="8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6"/>
      <c r="BM36" s="87"/>
      <c r="BN36" s="87"/>
      <c r="BO36" s="87"/>
      <c r="BP36" s="87"/>
      <c r="BQ36" s="87"/>
      <c r="BR36" s="87"/>
      <c r="BS36" s="87"/>
      <c r="BT36" s="87"/>
      <c r="BU36" s="87"/>
      <c r="BV36" s="87"/>
      <c r="BW36" s="87"/>
      <c r="BX36" s="87"/>
      <c r="BY36" s="87"/>
      <c r="BZ36" s="8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6"/>
      <c r="BM37" s="87"/>
      <c r="BN37" s="87"/>
      <c r="BO37" s="87"/>
      <c r="BP37" s="87"/>
      <c r="BQ37" s="87"/>
      <c r="BR37" s="87"/>
      <c r="BS37" s="87"/>
      <c r="BT37" s="87"/>
      <c r="BU37" s="87"/>
      <c r="BV37" s="87"/>
      <c r="BW37" s="87"/>
      <c r="BX37" s="87"/>
      <c r="BY37" s="87"/>
      <c r="BZ37" s="8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6"/>
      <c r="BM38" s="87"/>
      <c r="BN38" s="87"/>
      <c r="BO38" s="87"/>
      <c r="BP38" s="87"/>
      <c r="BQ38" s="87"/>
      <c r="BR38" s="87"/>
      <c r="BS38" s="87"/>
      <c r="BT38" s="87"/>
      <c r="BU38" s="87"/>
      <c r="BV38" s="87"/>
      <c r="BW38" s="87"/>
      <c r="BX38" s="87"/>
      <c r="BY38" s="87"/>
      <c r="BZ38" s="8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6"/>
      <c r="BM39" s="87"/>
      <c r="BN39" s="87"/>
      <c r="BO39" s="87"/>
      <c r="BP39" s="87"/>
      <c r="BQ39" s="87"/>
      <c r="BR39" s="87"/>
      <c r="BS39" s="87"/>
      <c r="BT39" s="87"/>
      <c r="BU39" s="87"/>
      <c r="BV39" s="87"/>
      <c r="BW39" s="87"/>
      <c r="BX39" s="87"/>
      <c r="BY39" s="87"/>
      <c r="BZ39" s="8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6"/>
      <c r="BM40" s="87"/>
      <c r="BN40" s="87"/>
      <c r="BO40" s="87"/>
      <c r="BP40" s="87"/>
      <c r="BQ40" s="87"/>
      <c r="BR40" s="87"/>
      <c r="BS40" s="87"/>
      <c r="BT40" s="87"/>
      <c r="BU40" s="87"/>
      <c r="BV40" s="87"/>
      <c r="BW40" s="87"/>
      <c r="BX40" s="87"/>
      <c r="BY40" s="87"/>
      <c r="BZ40" s="8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6"/>
      <c r="BM41" s="87"/>
      <c r="BN41" s="87"/>
      <c r="BO41" s="87"/>
      <c r="BP41" s="87"/>
      <c r="BQ41" s="87"/>
      <c r="BR41" s="87"/>
      <c r="BS41" s="87"/>
      <c r="BT41" s="87"/>
      <c r="BU41" s="87"/>
      <c r="BV41" s="87"/>
      <c r="BW41" s="87"/>
      <c r="BX41" s="87"/>
      <c r="BY41" s="87"/>
      <c r="BZ41" s="8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6"/>
      <c r="BM42" s="87"/>
      <c r="BN42" s="87"/>
      <c r="BO42" s="87"/>
      <c r="BP42" s="87"/>
      <c r="BQ42" s="87"/>
      <c r="BR42" s="87"/>
      <c r="BS42" s="87"/>
      <c r="BT42" s="87"/>
      <c r="BU42" s="87"/>
      <c r="BV42" s="87"/>
      <c r="BW42" s="87"/>
      <c r="BX42" s="87"/>
      <c r="BY42" s="87"/>
      <c r="BZ42" s="8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6"/>
      <c r="BM43" s="87"/>
      <c r="BN43" s="87"/>
      <c r="BO43" s="87"/>
      <c r="BP43" s="87"/>
      <c r="BQ43" s="87"/>
      <c r="BR43" s="87"/>
      <c r="BS43" s="87"/>
      <c r="BT43" s="87"/>
      <c r="BU43" s="87"/>
      <c r="BV43" s="87"/>
      <c r="BW43" s="87"/>
      <c r="BX43" s="87"/>
      <c r="BY43" s="87"/>
      <c r="BZ43" s="8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6"/>
      <c r="BM44" s="87"/>
      <c r="BN44" s="87"/>
      <c r="BO44" s="87"/>
      <c r="BP44" s="87"/>
      <c r="BQ44" s="87"/>
      <c r="BR44" s="87"/>
      <c r="BS44" s="87"/>
      <c r="BT44" s="87"/>
      <c r="BU44" s="87"/>
      <c r="BV44" s="87"/>
      <c r="BW44" s="87"/>
      <c r="BX44" s="87"/>
      <c r="BY44" s="87"/>
      <c r="BZ44" s="8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1" t="s">
        <v>26</v>
      </c>
      <c r="BM45" s="72"/>
      <c r="BN45" s="72"/>
      <c r="BO45" s="72"/>
      <c r="BP45" s="72"/>
      <c r="BQ45" s="72"/>
      <c r="BR45" s="72"/>
      <c r="BS45" s="72"/>
      <c r="BT45" s="72"/>
      <c r="BU45" s="72"/>
      <c r="BV45" s="72"/>
      <c r="BW45" s="72"/>
      <c r="BX45" s="72"/>
      <c r="BY45" s="72"/>
      <c r="BZ45" s="7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4"/>
      <c r="BM46" s="75"/>
      <c r="BN46" s="75"/>
      <c r="BO46" s="75"/>
      <c r="BP46" s="75"/>
      <c r="BQ46" s="75"/>
      <c r="BR46" s="75"/>
      <c r="BS46" s="75"/>
      <c r="BT46" s="75"/>
      <c r="BU46" s="75"/>
      <c r="BV46" s="75"/>
      <c r="BW46" s="75"/>
      <c r="BX46" s="75"/>
      <c r="BY46" s="75"/>
      <c r="BZ46" s="7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68" t="s">
        <v>27</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6"/>
      <c r="BM60" s="57"/>
      <c r="BN60" s="57"/>
      <c r="BO60" s="57"/>
      <c r="BP60" s="57"/>
      <c r="BQ60" s="57"/>
      <c r="BR60" s="57"/>
      <c r="BS60" s="57"/>
      <c r="BT60" s="57"/>
      <c r="BU60" s="57"/>
      <c r="BV60" s="57"/>
      <c r="BW60" s="57"/>
      <c r="BX60" s="57"/>
      <c r="BY60" s="57"/>
      <c r="BZ60" s="58"/>
    </row>
    <row r="61" spans="1:78" ht="13.5" customHeight="1" x14ac:dyDescent="0.2">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1" t="s">
        <v>28</v>
      </c>
      <c r="BM64" s="72"/>
      <c r="BN64" s="72"/>
      <c r="BO64" s="72"/>
      <c r="BP64" s="72"/>
      <c r="BQ64" s="72"/>
      <c r="BR64" s="72"/>
      <c r="BS64" s="72"/>
      <c r="BT64" s="72"/>
      <c r="BU64" s="72"/>
      <c r="BV64" s="72"/>
      <c r="BW64" s="72"/>
      <c r="BX64" s="72"/>
      <c r="BY64" s="72"/>
      <c r="BZ64" s="7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4"/>
      <c r="BM65" s="75"/>
      <c r="BN65" s="75"/>
      <c r="BO65" s="75"/>
      <c r="BP65" s="75"/>
      <c r="BQ65" s="75"/>
      <c r="BR65" s="75"/>
      <c r="BS65" s="75"/>
      <c r="BT65" s="75"/>
      <c r="BU65" s="75"/>
      <c r="BV65" s="75"/>
      <c r="BW65" s="75"/>
      <c r="BX65" s="75"/>
      <c r="BY65" s="75"/>
      <c r="BZ65" s="7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110</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iem+whi8gv8TRB2j+91cigkbTxkhIM3nMyP1rNZ6b6vMcEd5aZqfpKihzQzmGOp6qfZ8VHYSO9qYbdUxCn4yOA==" saltValue="FJSE7HFHymKEZ/I8jpou8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192112</v>
      </c>
      <c r="D6" s="20">
        <f t="shared" si="3"/>
        <v>46</v>
      </c>
      <c r="E6" s="20">
        <f t="shared" si="3"/>
        <v>1</v>
      </c>
      <c r="F6" s="20">
        <f t="shared" si="3"/>
        <v>0</v>
      </c>
      <c r="G6" s="20">
        <f t="shared" si="3"/>
        <v>5</v>
      </c>
      <c r="H6" s="20" t="str">
        <f t="shared" si="3"/>
        <v>山梨県　笛吹市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94.1</v>
      </c>
      <c r="P6" s="21">
        <f t="shared" si="3"/>
        <v>0.44</v>
      </c>
      <c r="Q6" s="21">
        <f t="shared" si="3"/>
        <v>746</v>
      </c>
      <c r="R6" s="21">
        <f t="shared" si="3"/>
        <v>66857</v>
      </c>
      <c r="S6" s="21">
        <f t="shared" si="3"/>
        <v>201.92</v>
      </c>
      <c r="T6" s="21">
        <f t="shared" si="3"/>
        <v>331.11</v>
      </c>
      <c r="U6" s="21">
        <f t="shared" si="3"/>
        <v>296</v>
      </c>
      <c r="V6" s="21">
        <f t="shared" si="3"/>
        <v>5.0199999999999996</v>
      </c>
      <c r="W6" s="21">
        <f t="shared" si="3"/>
        <v>58.96</v>
      </c>
      <c r="X6" s="22">
        <f>IF(X7="",NA(),X7)</f>
        <v>128.54</v>
      </c>
      <c r="Y6" s="22">
        <f t="shared" ref="Y6:AG6" si="4">IF(Y7="",NA(),Y7)</f>
        <v>113.39</v>
      </c>
      <c r="Z6" s="22">
        <f t="shared" si="4"/>
        <v>118.58</v>
      </c>
      <c r="AA6" s="22">
        <f t="shared" si="4"/>
        <v>126.25</v>
      </c>
      <c r="AB6" s="22">
        <f t="shared" si="4"/>
        <v>118.67</v>
      </c>
      <c r="AC6" s="22">
        <f t="shared" si="4"/>
        <v>97.61</v>
      </c>
      <c r="AD6" s="22">
        <f t="shared" si="4"/>
        <v>98.78</v>
      </c>
      <c r="AE6" s="22">
        <f t="shared" si="4"/>
        <v>101.23</v>
      </c>
      <c r="AF6" s="22">
        <f t="shared" si="4"/>
        <v>103.12</v>
      </c>
      <c r="AG6" s="22">
        <f t="shared" si="4"/>
        <v>102.26</v>
      </c>
      <c r="AH6" s="21" t="str">
        <f>IF(AH7="","",IF(AH7="-","【-】","【"&amp;SUBSTITUTE(TEXT(AH7,"#,##0.00"),"-","△")&amp;"】"))</f>
        <v>【102.02】</v>
      </c>
      <c r="AI6" s="21">
        <f>IF(AI7="",NA(),AI7)</f>
        <v>0</v>
      </c>
      <c r="AJ6" s="21">
        <f t="shared" ref="AJ6:AR6" si="5">IF(AJ7="",NA(),AJ7)</f>
        <v>0</v>
      </c>
      <c r="AK6" s="21">
        <f t="shared" si="5"/>
        <v>0</v>
      </c>
      <c r="AL6" s="21">
        <f t="shared" si="5"/>
        <v>0</v>
      </c>
      <c r="AM6" s="21">
        <f t="shared" si="5"/>
        <v>0</v>
      </c>
      <c r="AN6" s="22">
        <f t="shared" si="5"/>
        <v>143.65</v>
      </c>
      <c r="AO6" s="22">
        <f t="shared" si="5"/>
        <v>155.82</v>
      </c>
      <c r="AP6" s="22">
        <f t="shared" si="5"/>
        <v>155.18</v>
      </c>
      <c r="AQ6" s="22">
        <f t="shared" si="5"/>
        <v>101.46</v>
      </c>
      <c r="AR6" s="22">
        <f t="shared" si="5"/>
        <v>82.37</v>
      </c>
      <c r="AS6" s="21" t="str">
        <f>IF(AS7="","",IF(AS7="-","【-】","【"&amp;SUBSTITUTE(TEXT(AS7,"#,##0.00"),"-","△")&amp;"】"))</f>
        <v>【26.96】</v>
      </c>
      <c r="AT6" s="22">
        <f>IF(AT7="",NA(),AT7)</f>
        <v>287.08999999999997</v>
      </c>
      <c r="AU6" s="22">
        <f t="shared" ref="AU6:BC6" si="6">IF(AU7="",NA(),AU7)</f>
        <v>433.7</v>
      </c>
      <c r="AV6" s="22">
        <f t="shared" si="6"/>
        <v>525.37</v>
      </c>
      <c r="AW6" s="22">
        <f t="shared" si="6"/>
        <v>490.56</v>
      </c>
      <c r="AX6" s="22">
        <f t="shared" si="6"/>
        <v>914.22</v>
      </c>
      <c r="AY6" s="22">
        <f t="shared" si="6"/>
        <v>94.01</v>
      </c>
      <c r="AZ6" s="22">
        <f t="shared" si="6"/>
        <v>111.08</v>
      </c>
      <c r="BA6" s="22">
        <f t="shared" si="6"/>
        <v>118.28</v>
      </c>
      <c r="BB6" s="22">
        <f t="shared" si="6"/>
        <v>112.37</v>
      </c>
      <c r="BC6" s="22">
        <f t="shared" si="6"/>
        <v>101.6</v>
      </c>
      <c r="BD6" s="21" t="str">
        <f>IF(BD7="","",IF(BD7="-","【-】","【"&amp;SUBSTITUTE(TEXT(BD7,"#,##0.00"),"-","△")&amp;"】"))</f>
        <v>【142.39】</v>
      </c>
      <c r="BE6" s="22">
        <f>IF(BE7="",NA(),BE7)</f>
        <v>532.04999999999995</v>
      </c>
      <c r="BF6" s="22">
        <f t="shared" ref="BF6:BN6" si="7">IF(BF7="",NA(),BF7)</f>
        <v>466.2</v>
      </c>
      <c r="BG6" s="22">
        <f t="shared" si="7"/>
        <v>412.48</v>
      </c>
      <c r="BH6" s="22">
        <f t="shared" si="7"/>
        <v>507.18</v>
      </c>
      <c r="BI6" s="22">
        <f t="shared" si="7"/>
        <v>403.42</v>
      </c>
      <c r="BJ6" s="22">
        <f t="shared" si="7"/>
        <v>1421.84</v>
      </c>
      <c r="BK6" s="22">
        <f t="shared" si="7"/>
        <v>1596.62</v>
      </c>
      <c r="BL6" s="22">
        <f t="shared" si="7"/>
        <v>1456.79</v>
      </c>
      <c r="BM6" s="22">
        <f t="shared" si="7"/>
        <v>1364.2</v>
      </c>
      <c r="BN6" s="22">
        <f t="shared" si="7"/>
        <v>1398.03</v>
      </c>
      <c r="BO6" s="21" t="str">
        <f>IF(BO7="","",IF(BO7="-","【-】","【"&amp;SUBSTITUTE(TEXT(BO7,"#,##0.00"),"-","△")&amp;"】"))</f>
        <v>【1,043.36】</v>
      </c>
      <c r="BP6" s="22">
        <f>IF(BP7="",NA(),BP7)</f>
        <v>40.380000000000003</v>
      </c>
      <c r="BQ6" s="22">
        <f t="shared" ref="BQ6:BY6" si="8">IF(BQ7="",NA(),BQ7)</f>
        <v>31.54</v>
      </c>
      <c r="BR6" s="22">
        <f t="shared" si="8"/>
        <v>35.6</v>
      </c>
      <c r="BS6" s="22">
        <f t="shared" si="8"/>
        <v>37.24</v>
      </c>
      <c r="BT6" s="22">
        <f t="shared" si="8"/>
        <v>19.25</v>
      </c>
      <c r="BU6" s="22">
        <f t="shared" si="8"/>
        <v>35.72</v>
      </c>
      <c r="BV6" s="22">
        <f t="shared" si="8"/>
        <v>33.659999999999997</v>
      </c>
      <c r="BW6" s="22">
        <f t="shared" si="8"/>
        <v>35.33</v>
      </c>
      <c r="BX6" s="22">
        <f t="shared" si="8"/>
        <v>38.58</v>
      </c>
      <c r="BY6" s="22">
        <f t="shared" si="8"/>
        <v>39.15</v>
      </c>
      <c r="BZ6" s="21" t="str">
        <f>IF(BZ7="","",IF(BZ7="-","【-】","【"&amp;SUBSTITUTE(TEXT(BZ7,"#,##0.00"),"-","△")&amp;"】"))</f>
        <v>【56.19】</v>
      </c>
      <c r="CA6" s="22">
        <f>IF(CA7="",NA(),CA7)</f>
        <v>130.16</v>
      </c>
      <c r="CB6" s="22">
        <f t="shared" ref="CB6:CJ6" si="9">IF(CB7="",NA(),CB7)</f>
        <v>168.7</v>
      </c>
      <c r="CC6" s="22">
        <f t="shared" si="9"/>
        <v>157.36000000000001</v>
      </c>
      <c r="CD6" s="22">
        <f t="shared" si="9"/>
        <v>148.01</v>
      </c>
      <c r="CE6" s="22">
        <f t="shared" si="9"/>
        <v>294.08</v>
      </c>
      <c r="CF6" s="22">
        <f t="shared" si="9"/>
        <v>471.3</v>
      </c>
      <c r="CG6" s="22">
        <f t="shared" si="9"/>
        <v>506.68</v>
      </c>
      <c r="CH6" s="22">
        <f t="shared" si="9"/>
        <v>491.45</v>
      </c>
      <c r="CI6" s="22">
        <f t="shared" si="9"/>
        <v>448.81</v>
      </c>
      <c r="CJ6" s="22">
        <f t="shared" si="9"/>
        <v>392.81</v>
      </c>
      <c r="CK6" s="21" t="str">
        <f>IF(CK7="","",IF(CK7="-","【-】","【"&amp;SUBSTITUTE(TEXT(CK7,"#,##0.00"),"-","△")&amp;"】"))</f>
        <v>【285.60】</v>
      </c>
      <c r="CL6" s="22">
        <f>IF(CL7="",NA(),CL7)</f>
        <v>53.61</v>
      </c>
      <c r="CM6" s="22">
        <f t="shared" ref="CM6:CU6" si="10">IF(CM7="",NA(),CM7)</f>
        <v>53.76</v>
      </c>
      <c r="CN6" s="22">
        <f t="shared" si="10"/>
        <v>50.66</v>
      </c>
      <c r="CO6" s="22">
        <f t="shared" si="10"/>
        <v>48.93</v>
      </c>
      <c r="CP6" s="22">
        <f t="shared" si="10"/>
        <v>51.02</v>
      </c>
      <c r="CQ6" s="22">
        <f t="shared" si="10"/>
        <v>51.52</v>
      </c>
      <c r="CR6" s="22">
        <f t="shared" si="10"/>
        <v>48.75</v>
      </c>
      <c r="CS6" s="22">
        <f t="shared" si="10"/>
        <v>50.95</v>
      </c>
      <c r="CT6" s="22">
        <f t="shared" si="10"/>
        <v>52.39</v>
      </c>
      <c r="CU6" s="22">
        <f t="shared" si="10"/>
        <v>29.19</v>
      </c>
      <c r="CV6" s="21" t="str">
        <f>IF(CV7="","",IF(CV7="-","【-】","【"&amp;SUBSTITUTE(TEXT(CV7,"#,##0.00"),"-","△")&amp;"】"))</f>
        <v>【48.33】</v>
      </c>
      <c r="CW6" s="22">
        <f>IF(CW7="",NA(),CW7)</f>
        <v>92</v>
      </c>
      <c r="CX6" s="22">
        <f t="shared" ref="CX6:DF6" si="11">IF(CX7="",NA(),CX7)</f>
        <v>92</v>
      </c>
      <c r="CY6" s="22">
        <f t="shared" si="11"/>
        <v>91.7</v>
      </c>
      <c r="CZ6" s="22">
        <f t="shared" si="11"/>
        <v>90.51</v>
      </c>
      <c r="DA6" s="22">
        <f t="shared" si="11"/>
        <v>90.49</v>
      </c>
      <c r="DB6" s="22">
        <f t="shared" si="11"/>
        <v>61.29</v>
      </c>
      <c r="DC6" s="22">
        <f t="shared" si="11"/>
        <v>60.88</v>
      </c>
      <c r="DD6" s="22">
        <f t="shared" si="11"/>
        <v>61</v>
      </c>
      <c r="DE6" s="22">
        <f t="shared" si="11"/>
        <v>63.38</v>
      </c>
      <c r="DF6" s="22">
        <f t="shared" si="11"/>
        <v>66.040000000000006</v>
      </c>
      <c r="DG6" s="21" t="str">
        <f>IF(DG7="","",IF(DG7="-","【-】","【"&amp;SUBSTITUTE(TEXT(DG7,"#,##0.00"),"-","△")&amp;"】"))</f>
        <v>【70.34】</v>
      </c>
      <c r="DH6" s="22">
        <f>IF(DH7="",NA(),DH7)</f>
        <v>5.48</v>
      </c>
      <c r="DI6" s="22">
        <f t="shared" ref="DI6:DQ6" si="12">IF(DI7="",NA(),DI7)</f>
        <v>10.99</v>
      </c>
      <c r="DJ6" s="22">
        <f t="shared" si="12"/>
        <v>16.2</v>
      </c>
      <c r="DK6" s="22">
        <f t="shared" si="12"/>
        <v>20.75</v>
      </c>
      <c r="DL6" s="22">
        <f t="shared" si="12"/>
        <v>25.47</v>
      </c>
      <c r="DM6" s="22">
        <f t="shared" si="12"/>
        <v>24.16</v>
      </c>
      <c r="DN6" s="22">
        <f t="shared" si="12"/>
        <v>29.81</v>
      </c>
      <c r="DO6" s="22">
        <f t="shared" si="12"/>
        <v>30.82</v>
      </c>
      <c r="DP6" s="22">
        <f t="shared" si="12"/>
        <v>24.27</v>
      </c>
      <c r="DQ6" s="22">
        <f t="shared" si="12"/>
        <v>28.04</v>
      </c>
      <c r="DR6" s="21" t="str">
        <f>IF(DR7="","",IF(DR7="-","【-】","【"&amp;SUBSTITUTE(TEXT(DR7,"#,##0.00"),"-","△")&amp;"】"))</f>
        <v>【35.50】</v>
      </c>
      <c r="DS6" s="21">
        <f>IF(DS7="",NA(),DS7)</f>
        <v>0</v>
      </c>
      <c r="DT6" s="21">
        <f t="shared" ref="DT6:EB6" si="13">IF(DT7="",NA(),DT7)</f>
        <v>0</v>
      </c>
      <c r="DU6" s="21">
        <f t="shared" si="13"/>
        <v>0</v>
      </c>
      <c r="DV6" s="21">
        <f t="shared" si="13"/>
        <v>0</v>
      </c>
      <c r="DW6" s="21">
        <f t="shared" si="13"/>
        <v>0</v>
      </c>
      <c r="DX6" s="22">
        <f t="shared" si="13"/>
        <v>18.829999999999998</v>
      </c>
      <c r="DY6" s="22">
        <f t="shared" si="13"/>
        <v>18.05</v>
      </c>
      <c r="DZ6" s="22">
        <f t="shared" si="13"/>
        <v>14.28</v>
      </c>
      <c r="EA6" s="22">
        <f t="shared" si="13"/>
        <v>12.77</v>
      </c>
      <c r="EB6" s="22">
        <f t="shared" si="13"/>
        <v>11.15</v>
      </c>
      <c r="EC6" s="21" t="str">
        <f>IF(EC7="","",IF(EC7="-","【-】","【"&amp;SUBSTITUTE(TEXT(EC7,"#,##0.00"),"-","△")&amp;"】"))</f>
        <v>【16.16】</v>
      </c>
      <c r="ED6" s="21">
        <f>IF(ED7="",NA(),ED7)</f>
        <v>0</v>
      </c>
      <c r="EE6" s="21">
        <f t="shared" ref="EE6:EM6" si="14">IF(EE7="",NA(),EE7)</f>
        <v>0</v>
      </c>
      <c r="EF6" s="21">
        <f t="shared" si="14"/>
        <v>0</v>
      </c>
      <c r="EG6" s="21">
        <f t="shared" si="14"/>
        <v>0</v>
      </c>
      <c r="EH6" s="21">
        <f t="shared" si="14"/>
        <v>0</v>
      </c>
      <c r="EI6" s="22">
        <f t="shared" si="14"/>
        <v>0.96</v>
      </c>
      <c r="EJ6" s="22">
        <f t="shared" si="14"/>
        <v>0.37</v>
      </c>
      <c r="EK6" s="22">
        <f t="shared" si="14"/>
        <v>0.23</v>
      </c>
      <c r="EL6" s="22">
        <f t="shared" si="14"/>
        <v>0.88</v>
      </c>
      <c r="EM6" s="22">
        <f t="shared" si="14"/>
        <v>0.25</v>
      </c>
      <c r="EN6" s="21" t="str">
        <f>IF(EN7="","",IF(EN7="-","【-】","【"&amp;SUBSTITUTE(TEXT(EN7,"#,##0.00"),"-","△")&amp;"】"))</f>
        <v>【0.28】</v>
      </c>
    </row>
    <row r="7" spans="1:144" s="23" customFormat="1" x14ac:dyDescent="0.2">
      <c r="A7" s="15"/>
      <c r="B7" s="24">
        <v>2024</v>
      </c>
      <c r="C7" s="24">
        <v>192112</v>
      </c>
      <c r="D7" s="24">
        <v>46</v>
      </c>
      <c r="E7" s="24">
        <v>1</v>
      </c>
      <c r="F7" s="24">
        <v>0</v>
      </c>
      <c r="G7" s="24">
        <v>5</v>
      </c>
      <c r="H7" s="24" t="s">
        <v>93</v>
      </c>
      <c r="I7" s="24" t="s">
        <v>94</v>
      </c>
      <c r="J7" s="24" t="s">
        <v>95</v>
      </c>
      <c r="K7" s="24" t="s">
        <v>96</v>
      </c>
      <c r="L7" s="24" t="s">
        <v>97</v>
      </c>
      <c r="M7" s="24" t="s">
        <v>98</v>
      </c>
      <c r="N7" s="25" t="s">
        <v>99</v>
      </c>
      <c r="O7" s="25">
        <v>94.1</v>
      </c>
      <c r="P7" s="25">
        <v>0.44</v>
      </c>
      <c r="Q7" s="25">
        <v>746</v>
      </c>
      <c r="R7" s="25">
        <v>66857</v>
      </c>
      <c r="S7" s="25">
        <v>201.92</v>
      </c>
      <c r="T7" s="25">
        <v>331.11</v>
      </c>
      <c r="U7" s="25">
        <v>296</v>
      </c>
      <c r="V7" s="25">
        <v>5.0199999999999996</v>
      </c>
      <c r="W7" s="25">
        <v>58.96</v>
      </c>
      <c r="X7" s="25">
        <v>128.54</v>
      </c>
      <c r="Y7" s="25">
        <v>113.39</v>
      </c>
      <c r="Z7" s="25">
        <v>118.58</v>
      </c>
      <c r="AA7" s="25">
        <v>126.25</v>
      </c>
      <c r="AB7" s="25">
        <v>118.67</v>
      </c>
      <c r="AC7" s="25">
        <v>97.61</v>
      </c>
      <c r="AD7" s="25">
        <v>98.78</v>
      </c>
      <c r="AE7" s="25">
        <v>101.23</v>
      </c>
      <c r="AF7" s="25">
        <v>103.12</v>
      </c>
      <c r="AG7" s="25">
        <v>102.26</v>
      </c>
      <c r="AH7" s="25">
        <v>102.02</v>
      </c>
      <c r="AI7" s="25">
        <v>0</v>
      </c>
      <c r="AJ7" s="25">
        <v>0</v>
      </c>
      <c r="AK7" s="25">
        <v>0</v>
      </c>
      <c r="AL7" s="25">
        <v>0</v>
      </c>
      <c r="AM7" s="25">
        <v>0</v>
      </c>
      <c r="AN7" s="25">
        <v>143.65</v>
      </c>
      <c r="AO7" s="25">
        <v>155.82</v>
      </c>
      <c r="AP7" s="25">
        <v>155.18</v>
      </c>
      <c r="AQ7" s="25">
        <v>101.46</v>
      </c>
      <c r="AR7" s="25">
        <v>82.37</v>
      </c>
      <c r="AS7" s="25">
        <v>26.96</v>
      </c>
      <c r="AT7" s="25">
        <v>287.08999999999997</v>
      </c>
      <c r="AU7" s="25">
        <v>433.7</v>
      </c>
      <c r="AV7" s="25">
        <v>525.37</v>
      </c>
      <c r="AW7" s="25">
        <v>490.56</v>
      </c>
      <c r="AX7" s="25">
        <v>914.22</v>
      </c>
      <c r="AY7" s="25">
        <v>94.01</v>
      </c>
      <c r="AZ7" s="25">
        <v>111.08</v>
      </c>
      <c r="BA7" s="25">
        <v>118.28</v>
      </c>
      <c r="BB7" s="25">
        <v>112.37</v>
      </c>
      <c r="BC7" s="25">
        <v>101.6</v>
      </c>
      <c r="BD7" s="25">
        <v>142.38999999999999</v>
      </c>
      <c r="BE7" s="25">
        <v>532.04999999999995</v>
      </c>
      <c r="BF7" s="25">
        <v>466.2</v>
      </c>
      <c r="BG7" s="25">
        <v>412.48</v>
      </c>
      <c r="BH7" s="25">
        <v>507.18</v>
      </c>
      <c r="BI7" s="25">
        <v>403.42</v>
      </c>
      <c r="BJ7" s="25">
        <v>1421.84</v>
      </c>
      <c r="BK7" s="25">
        <v>1596.62</v>
      </c>
      <c r="BL7" s="25">
        <v>1456.79</v>
      </c>
      <c r="BM7" s="25">
        <v>1364.2</v>
      </c>
      <c r="BN7" s="25">
        <v>1398.03</v>
      </c>
      <c r="BO7" s="25">
        <v>1043.3599999999999</v>
      </c>
      <c r="BP7" s="25">
        <v>40.380000000000003</v>
      </c>
      <c r="BQ7" s="25">
        <v>31.54</v>
      </c>
      <c r="BR7" s="25">
        <v>35.6</v>
      </c>
      <c r="BS7" s="25">
        <v>37.24</v>
      </c>
      <c r="BT7" s="25">
        <v>19.25</v>
      </c>
      <c r="BU7" s="25">
        <v>35.72</v>
      </c>
      <c r="BV7" s="25">
        <v>33.659999999999997</v>
      </c>
      <c r="BW7" s="25">
        <v>35.33</v>
      </c>
      <c r="BX7" s="25">
        <v>38.58</v>
      </c>
      <c r="BY7" s="25">
        <v>39.15</v>
      </c>
      <c r="BZ7" s="25">
        <v>56.19</v>
      </c>
      <c r="CA7" s="25">
        <v>130.16</v>
      </c>
      <c r="CB7" s="25">
        <v>168.7</v>
      </c>
      <c r="CC7" s="25">
        <v>157.36000000000001</v>
      </c>
      <c r="CD7" s="25">
        <v>148.01</v>
      </c>
      <c r="CE7" s="25">
        <v>294.08</v>
      </c>
      <c r="CF7" s="25">
        <v>471.3</v>
      </c>
      <c r="CG7" s="25">
        <v>506.68</v>
      </c>
      <c r="CH7" s="25">
        <v>491.45</v>
      </c>
      <c r="CI7" s="25">
        <v>448.81</v>
      </c>
      <c r="CJ7" s="25">
        <v>392.81</v>
      </c>
      <c r="CK7" s="25">
        <v>285.60000000000002</v>
      </c>
      <c r="CL7" s="25">
        <v>53.61</v>
      </c>
      <c r="CM7" s="25">
        <v>53.76</v>
      </c>
      <c r="CN7" s="25">
        <v>50.66</v>
      </c>
      <c r="CO7" s="25">
        <v>48.93</v>
      </c>
      <c r="CP7" s="25">
        <v>51.02</v>
      </c>
      <c r="CQ7" s="25">
        <v>51.52</v>
      </c>
      <c r="CR7" s="25">
        <v>48.75</v>
      </c>
      <c r="CS7" s="25">
        <v>50.95</v>
      </c>
      <c r="CT7" s="25">
        <v>52.39</v>
      </c>
      <c r="CU7" s="25">
        <v>29.19</v>
      </c>
      <c r="CV7" s="25">
        <v>48.33</v>
      </c>
      <c r="CW7" s="25">
        <v>92</v>
      </c>
      <c r="CX7" s="25">
        <v>92</v>
      </c>
      <c r="CY7" s="25">
        <v>91.7</v>
      </c>
      <c r="CZ7" s="25">
        <v>90.51</v>
      </c>
      <c r="DA7" s="25">
        <v>90.49</v>
      </c>
      <c r="DB7" s="25">
        <v>61.29</v>
      </c>
      <c r="DC7" s="25">
        <v>60.88</v>
      </c>
      <c r="DD7" s="25">
        <v>61</v>
      </c>
      <c r="DE7" s="25">
        <v>63.38</v>
      </c>
      <c r="DF7" s="25">
        <v>66.040000000000006</v>
      </c>
      <c r="DG7" s="25">
        <v>70.34</v>
      </c>
      <c r="DH7" s="25">
        <v>5.48</v>
      </c>
      <c r="DI7" s="25">
        <v>10.99</v>
      </c>
      <c r="DJ7" s="25">
        <v>16.2</v>
      </c>
      <c r="DK7" s="25">
        <v>20.75</v>
      </c>
      <c r="DL7" s="25">
        <v>25.47</v>
      </c>
      <c r="DM7" s="25">
        <v>24.16</v>
      </c>
      <c r="DN7" s="25">
        <v>29.81</v>
      </c>
      <c r="DO7" s="25">
        <v>30.82</v>
      </c>
      <c r="DP7" s="25">
        <v>24.27</v>
      </c>
      <c r="DQ7" s="25">
        <v>28.04</v>
      </c>
      <c r="DR7" s="25">
        <v>35.5</v>
      </c>
      <c r="DS7" s="25">
        <v>0</v>
      </c>
      <c r="DT7" s="25">
        <v>0</v>
      </c>
      <c r="DU7" s="25">
        <v>0</v>
      </c>
      <c r="DV7" s="25">
        <v>0</v>
      </c>
      <c r="DW7" s="25">
        <v>0</v>
      </c>
      <c r="DX7" s="25">
        <v>18.829999999999998</v>
      </c>
      <c r="DY7" s="25">
        <v>18.05</v>
      </c>
      <c r="DZ7" s="25">
        <v>14.28</v>
      </c>
      <c r="EA7" s="25">
        <v>12.77</v>
      </c>
      <c r="EB7" s="25">
        <v>11.15</v>
      </c>
      <c r="EC7" s="25">
        <v>16.16</v>
      </c>
      <c r="ED7" s="25">
        <v>0</v>
      </c>
      <c r="EE7" s="25">
        <v>0</v>
      </c>
      <c r="EF7" s="25">
        <v>0</v>
      </c>
      <c r="EG7" s="25">
        <v>0</v>
      </c>
      <c r="EH7" s="25">
        <v>0</v>
      </c>
      <c r="EI7" s="25">
        <v>0.96</v>
      </c>
      <c r="EJ7" s="25">
        <v>0.37</v>
      </c>
      <c r="EK7" s="25">
        <v>0.23</v>
      </c>
      <c r="EL7" s="25">
        <v>0.88</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山梨県</cp:lastModifiedBy>
  <cp:lastPrinted>2026-02-03T06:29:29Z</cp:lastPrinted>
  <dcterms:created xsi:type="dcterms:W3CDTF">2025-12-12T09:16:16Z</dcterms:created>
  <dcterms:modified xsi:type="dcterms:W3CDTF">2026-02-19T07:55:09Z</dcterms:modified>
  <cp:category/>
</cp:coreProperties>
</file>