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3鳩\01上水\10笛吹市\"/>
    </mc:Choice>
  </mc:AlternateContent>
  <xr:revisionPtr revIDLastSave="0" documentId="13_ncr:1_{E0308AA0-9D23-4E43-A909-5240693F8FBF}" xr6:coauthVersionLast="47" xr6:coauthVersionMax="47" xr10:uidLastSave="{00000000-0000-0000-0000-000000000000}"/>
  <workbookProtection workbookAlgorithmName="SHA-512" workbookHashValue="23kJLcdzGghYrfTaly1mOG28XoVnwJhIQDfQmH0WGBXbKjyET04IUqgu4MfssC/gegP69X3WvTybq+9VqzQ25g==" workbookSaltValue="a0kDNjvZ3mbwpsrjExS5Mw==" workbookSpinCount="100000" lockStructure="1"/>
  <bookViews>
    <workbookView xWindow="-108" yWindow="-108" windowWidth="30936" windowHeight="167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P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<sst xmlns="http://schemas.openxmlformats.org/spreadsheetml/2006/main" count="228" uniqueCount="113">
  <si>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</si>
  <si>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</si>
  <si>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</si>
  <si>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</si>
  <si>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</si>
  <si>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</si>
  <si>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</si>
  <si>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</si>
  <si>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</si>
  <si>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</si>
  <si>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</si>
  <si>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</si>
  <si>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</si>
  <si>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</si>
  <si>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</si>
  <si>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</si>
  <si>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</si>
  <si>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</si>
  <si>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</si>
  <si>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</si>
  <si>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</si>
  <si>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</si>
  <si>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</si>
  <si>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</si>
  <si>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</si>
  <si>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</si>
  <si>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</si>
  <si>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</si>
  <si>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</si>
  <si>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</si>
  <si>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</si>
  <si>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</si>
  <si>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</si>
  <si>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</si>
  <si>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</si>
  <si>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</si>
  <si>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</si>
  <si>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</si>
  <si>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</si>
  <si>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</si>
  <si>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</si>
  <si>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</si>
  <si>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</si>
  <si>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</si>
  <si>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</si>
  <si>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</si>
  <si>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</si>
  <si>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</si>
  <si>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</si>
  <si>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</si>
  <si>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</si>
  <si>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</si>
  <si>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</si>
  <si>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</si>
  <si>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</si>
  <si>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</si>
  <si>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</si>
  <si>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</si>
  <si>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</si>
  <si>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</si>
  <si>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</si>
  <si>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</si>
  <si>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</si>
  <si>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</si>
  <si>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</si>
  <si>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</si>
  <si>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</si>
  <si>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</si>
  <si>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</si>
  <si>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</si>
  <si>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</si>
  <si>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</si>
  <si>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</si>
  <si>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</si>
  <si>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</si>
  <si>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</si>
  <si>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</si>
  <si>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</si>
  <si>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</si>
  <si>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</si>
  <si>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</si>
  <si>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</si>
  <si>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</si>
  <si>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</si>
  <si>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</si>
  <si>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</si>
  <si>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</si>
  <si>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</si>
  <si>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</si>
  <si>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</si>
  <si>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</si>
  <si>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</si>
  <si>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</si>
  <si>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笛吹市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</si>
  <si>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</si>
  <si>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</si>
  <si>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</si>
  <si>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</si>
  <si>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</si>
  <si>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</si>
  <si>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</si>
  <si>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</si>
  <si>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</si>
  <si>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</si>
  <si>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</si>
  <si>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</si>
  <si>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</si>
  <si>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</si>
  <si>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</si>
  <si>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</si>
  <si>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経営損益が安定していない状況だが、合併後の料金統一から７年間、料金の改定が行われなかったことが第一の要因であると思われる。
　これを踏まえ、平成30年度に24.7％の料金改定を行い、その後コロナ過で見送りになっていた料金改定を令和8年度に行うこととなった。
　改定後は一般会計からの補助金も減少する見込であるが、物価高騰が続く中で経費削減に努め、老朽化した管路の更新を計画的に行い経営の安定を図っていく必要がある。
　また、平成29年度より料金徴収業務については民間委託を導入しており、将来的に給水人口の減少等も予想されることから、料金改定だけではなく、今後も民間企業を活用した合理化や、広域化の検討を鋭意進めていく。　　　　　　　　　　　　　　　　　　　　　　　　　　　　　　　　</t>
    <rPh sb="89" eb="90">
      <t>オコナ</t>
    </rPh>
    <rPh sb="94" eb="95">
      <t>ゴ</t>
    </rPh>
    <rPh sb="98" eb="99">
      <t>カ</t>
    </rPh>
    <rPh sb="100" eb="102">
      <t>ミオク</t>
    </rPh>
    <rPh sb="109" eb="113">
      <t>リョウキンカイテイ</t>
    </rPh>
    <rPh sb="131" eb="134">
      <t>カイテイゴ</t>
    </rPh>
    <rPh sb="135" eb="139">
      <t>イッパンカイケイ</t>
    </rPh>
    <rPh sb="142" eb="145">
      <t>ホジョキン</t>
    </rPh>
    <rPh sb="146" eb="148">
      <t>ゲンショウ</t>
    </rPh>
    <rPh sb="150" eb="152">
      <t>ミコミ</t>
    </rPh>
    <rPh sb="157" eb="161">
      <t>ブッカコウトウ</t>
    </rPh>
    <rPh sb="162" eb="163">
      <t>ツヅ</t>
    </rPh>
    <rPh sb="164" eb="165">
      <t>ナカ</t>
    </rPh>
    <rPh sb="166" eb="170">
      <t>ケイヒサクゲン</t>
    </rPh>
    <rPh sb="171" eb="172">
      <t>ツト</t>
    </rPh>
    <rPh sb="174" eb="177">
      <t>ロウキュウカ</t>
    </rPh>
    <rPh sb="179" eb="181">
      <t>カンロ</t>
    </rPh>
    <rPh sb="182" eb="184">
      <t>コウシン</t>
    </rPh>
    <rPh sb="185" eb="188">
      <t>ケイカクテキ</t>
    </rPh>
    <rPh sb="189" eb="190">
      <t>オコナ</t>
    </rPh>
    <rPh sb="191" eb="193">
      <t>ケイエイ</t>
    </rPh>
    <rPh sb="194" eb="196">
      <t>アンテイ</t>
    </rPh>
    <rPh sb="197" eb="198">
      <t>ハカ</t>
    </rPh>
    <rPh sb="202" eb="204">
      <t>ヒツヨウ</t>
    </rPh>
    <phoneticPr fontId="4"/>
  </si>
  <si>
    <t>　①の有形固定資産減価償却率は、類似団体より低くなっている。これは合併特例債を用いた大型の浄水・配水施設や送水管の整備を行ったことによる施設の新設が影響しているものと思われる。今後、管路や施設の更新が多くなるため、更新財源の確保や投資計画の見直しが必要である。
　②の管路経年比率については、今までなかなか出来なかった資産調査を少しずつ行ったため、前年度より数値が高くなった。これらの更新を行うため、今後は財源の確保や投資計画の見直しを行い進めていく必要である。
　③の管路更新率は類似団体より低く、更新工事が計画的に行われていないことを示している。更新財源の確保が課題であり、新規の施設と老朽管との二極化が著しくなっている。長寿命化計画や策定した経営戦略の投資計画等を見直し、更新財源を確保し、計画的に進めていく必要がある。</t>
    <rPh sb="100" eb="101">
      <t>オオ</t>
    </rPh>
    <rPh sb="146" eb="147">
      <t>イマ</t>
    </rPh>
    <rPh sb="153" eb="155">
      <t>デキ</t>
    </rPh>
    <rPh sb="159" eb="161">
      <t>シサン</t>
    </rPh>
    <rPh sb="161" eb="163">
      <t>チョウサ</t>
    </rPh>
    <rPh sb="164" eb="165">
      <t>スコ</t>
    </rPh>
    <rPh sb="168" eb="169">
      <t>オコナ</t>
    </rPh>
    <rPh sb="174" eb="177">
      <t>ゼンネンド</t>
    </rPh>
    <rPh sb="179" eb="181">
      <t>スウチ</t>
    </rPh>
    <rPh sb="182" eb="183">
      <t>タカ</t>
    </rPh>
    <rPh sb="192" eb="194">
      <t>コウシン</t>
    </rPh>
    <rPh sb="195" eb="196">
      <t>オコナ</t>
    </rPh>
    <rPh sb="200" eb="202">
      <t>コンゴ</t>
    </rPh>
    <rPh sb="209" eb="213">
      <t>トウシケイカク</t>
    </rPh>
    <rPh sb="214" eb="216">
      <t>ミナオ</t>
    </rPh>
    <rPh sb="218" eb="219">
      <t>オコナ</t>
    </rPh>
    <rPh sb="220" eb="221">
      <t>スス</t>
    </rPh>
    <rPh sb="241" eb="245">
      <t>ルイジダンタイ</t>
    </rPh>
    <rPh sb="247" eb="248">
      <t>ヒク</t>
    </rPh>
    <rPh sb="283" eb="285">
      <t>カダイ</t>
    </rPh>
    <rPh sb="329" eb="333">
      <t>トウシケイカク</t>
    </rPh>
    <rPh sb="333" eb="334">
      <t>トウ</t>
    </rPh>
    <rPh sb="335" eb="337">
      <t>ミナオ</t>
    </rPh>
    <rPh sb="352" eb="353">
      <t>スス</t>
    </rPh>
    <phoneticPr fontId="4"/>
  </si>
  <si>
    <t>　①の経常収支比率は、近年ごく僅かに100％を超えていたが、令和6年度決算では一般会計からの補助金収入が前年度より減少したことにより減少した。令和8年度に料金改定が決定し給水収益の増加が見込まれるが、物価高騰による維持管理費の増加もあり、一般会計からの補助金収入の補填も必要である。そのため、独立採算の運営が行われていない状況にある。
　②の累積欠損金比率は0％ではあるが、給水人口の減少や節水機能の導入により、給水収益は減少傾向である。維持管理費は物価高騰の影響により、増加傾向であるため、経営改善に向けて取り組まなければならない状況である。
　③の流動比率は、類似団体よりは低くなっているが令和8年度からの料金改定で給水収益の増加が見込まれるため、徐々に改善される見込みである。
　また、施設や配管の新設等により、④企業債残高対給水収益比率や⑥給水原価は高くなっているが、⑤料金回収率は低い水準であり、令和8年度の料金改定により改善される見込みである。今後も更なる経営改善に取り組む必要がある。
　⑦の施設利用率は、配水量の減少傾向が当団体では顕著であり、また人口減少により全国平均を下回っている。今後は施設の統廃合・ダウンサイジング等の検討が必要である。
　⑧の有収率については、老朽管の更新や漏水調査等が思うように進んでいない状況である。漏水修理工事も多いため、原因を特定するなどの対策を講じることが必要である。</t>
    <rPh sb="11" eb="13">
      <t>キンネン</t>
    </rPh>
    <rPh sb="15" eb="16">
      <t>ワズ</t>
    </rPh>
    <rPh sb="23" eb="24">
      <t>コ</t>
    </rPh>
    <rPh sb="30" eb="32">
      <t>レイワ</t>
    </rPh>
    <rPh sb="33" eb="35">
      <t>ネンド</t>
    </rPh>
    <rPh sb="35" eb="37">
      <t>ケッサン</t>
    </rPh>
    <rPh sb="39" eb="43">
      <t>イッパンカイケイ</t>
    </rPh>
    <rPh sb="46" eb="49">
      <t>ホジョキン</t>
    </rPh>
    <rPh sb="49" eb="51">
      <t>シュウニュウ</t>
    </rPh>
    <rPh sb="52" eb="55">
      <t>ゼンネンド</t>
    </rPh>
    <rPh sb="57" eb="59">
      <t>ゲンショウ</t>
    </rPh>
    <rPh sb="66" eb="68">
      <t>ゲンショウ</t>
    </rPh>
    <rPh sb="71" eb="73">
      <t>レイワ</t>
    </rPh>
    <rPh sb="74" eb="76">
      <t>ネンド</t>
    </rPh>
    <rPh sb="77" eb="81">
      <t>リョウキンカイテイ</t>
    </rPh>
    <rPh sb="82" eb="84">
      <t>ケッテイ</t>
    </rPh>
    <rPh sb="85" eb="89">
      <t>キュウスイシュウエキ</t>
    </rPh>
    <rPh sb="90" eb="92">
      <t>ゾウカ</t>
    </rPh>
    <rPh sb="93" eb="95">
      <t>ミコ</t>
    </rPh>
    <rPh sb="100" eb="104">
      <t>ブッカコウトウ</t>
    </rPh>
    <rPh sb="107" eb="111">
      <t>イジカンリ</t>
    </rPh>
    <rPh sb="111" eb="112">
      <t>ヒ</t>
    </rPh>
    <rPh sb="113" eb="115">
      <t>ゾウカ</t>
    </rPh>
    <rPh sb="135" eb="137">
      <t>ヒツヨウ</t>
    </rPh>
    <rPh sb="187" eb="191">
      <t>キュウスイジンコウ</t>
    </rPh>
    <rPh sb="192" eb="194">
      <t>ゲンショウ</t>
    </rPh>
    <rPh sb="195" eb="199">
      <t>セッスイキノウ</t>
    </rPh>
    <rPh sb="200" eb="202">
      <t>ドウニュウ</t>
    </rPh>
    <rPh sb="206" eb="210">
      <t>キュウスイシュウエキ</t>
    </rPh>
    <rPh sb="211" eb="215">
      <t>ゲンショウケイコウ</t>
    </rPh>
    <rPh sb="219" eb="224">
      <t>イジカンリヒ</t>
    </rPh>
    <rPh sb="225" eb="229">
      <t>ブッカコウトウ</t>
    </rPh>
    <rPh sb="230" eb="232">
      <t>エイキョウ</t>
    </rPh>
    <rPh sb="236" eb="240">
      <t>ゾウカケイコウ</t>
    </rPh>
    <rPh sb="246" eb="250">
      <t>ケイエイカイゼン</t>
    </rPh>
    <rPh sb="251" eb="252">
      <t>ム</t>
    </rPh>
    <rPh sb="254" eb="255">
      <t>ト</t>
    </rPh>
    <rPh sb="256" eb="257">
      <t>ク</t>
    </rPh>
    <rPh sb="266" eb="268">
      <t>ジョウキョウ</t>
    </rPh>
    <rPh sb="297" eb="299">
      <t>レイワ</t>
    </rPh>
    <rPh sb="300" eb="302">
      <t>ネンド</t>
    </rPh>
    <rPh sb="305" eb="309">
      <t>リョウキンカイテイ</t>
    </rPh>
    <rPh sb="310" eb="312">
      <t>キュウスイ</t>
    </rPh>
    <rPh sb="312" eb="314">
      <t>シュウエキ</t>
    </rPh>
    <rPh sb="315" eb="317">
      <t>ゾウカ</t>
    </rPh>
    <rPh sb="318" eb="320">
      <t>ミコ</t>
    </rPh>
    <rPh sb="326" eb="328">
      <t>ジョジョ</t>
    </rPh>
    <rPh sb="329" eb="331">
      <t>カイゼン</t>
    </rPh>
    <rPh sb="334" eb="336">
      <t>ミコ</t>
    </rPh>
    <rPh sb="395" eb="396">
      <t>ヒク</t>
    </rPh>
    <rPh sb="397" eb="399">
      <t>スイジュン</t>
    </rPh>
    <rPh sb="403" eb="405">
      <t>レイワ</t>
    </rPh>
    <rPh sb="406" eb="408">
      <t>ネンド</t>
    </rPh>
    <rPh sb="409" eb="413">
      <t>リョウキンカイテイ</t>
    </rPh>
    <rPh sb="416" eb="418">
      <t>カイゼン</t>
    </rPh>
    <rPh sb="421" eb="423">
      <t>ミコ</t>
    </rPh>
    <rPh sb="428" eb="430">
      <t>コンゴ</t>
    </rPh>
    <rPh sb="494" eb="496">
      <t>シタマワ</t>
    </rPh>
    <rPh sb="501" eb="503">
      <t>コンゴ</t>
    </rPh>
    <rPh sb="567" eb="569">
      <t>ジョウキョウ</t>
    </rPh>
    <rPh sb="573" eb="579">
      <t>ロウスイシュウリコウジ</t>
    </rPh>
    <rPh sb="580" eb="581">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</si>
</sst>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0.43</c:v>
                </c:pt>
                <c:pt idx="1">
                  <c:v>0.18</c:v>
                </c:pt>
                <c:pt idx="2">
                  <c:v>0.19</c:v>
                </c:pt>
                <c:pt idx="3">
                  <c:v>0.17</c:v>
                </c:pt>
                <c:pt idx="4">
                  <c:v>0.1</c:v>
                </c:pt>
              </c:numCache>
            </c:numRef>
          </c:val>
          <c:extLst>
            <c:ext xmlns:c16="http://schemas.microsoft.com/office/drawing/2014/chart" uri="{C3380CC4-5D6E-409C-BE32-E72D297353CC}">
              <c16:uniqueId val="{00000000-D359-4AB9-9D11-585A2B42F2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D359-4AB9-9D11-585A2B42F2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56.2</c:v>
                </c:pt>
                <c:pt idx="1">
                  <c:v>54.76</c:v>
                </c:pt>
                <c:pt idx="2">
                  <c:v>55.55</c:v>
                </c:pt>
                <c:pt idx="3">
                  <c:v>54.46</c:v>
                </c:pt>
                <c:pt idx="4">
                  <c:v>54.96</c:v>
                </c:pt>
              </c:numCache>
            </c:numRef>
          </c:val>
          <c:extLst>
            <c:ext xmlns:c16="http://schemas.microsoft.com/office/drawing/2014/chart" uri="{C3380CC4-5D6E-409C-BE32-E72D297353CC}">
              <c16:uniqueId val="{00000000-9B6D-408F-9448-6095BB61FF9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B6D-408F-9448-6095BB61FF9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80.27</c:v>
                </c:pt>
                <c:pt idx="1">
                  <c:v>81.540000000000006</c:v>
                </c:pt>
                <c:pt idx="2">
                  <c:v>79.150000000000006</c:v>
                </c:pt>
                <c:pt idx="3">
                  <c:v>80.33</c:v>
                </c:pt>
                <c:pt idx="4">
                  <c:v>79.14</c:v>
                </c:pt>
              </c:numCache>
            </c:numRef>
          </c:val>
          <c:extLst>
            <c:ext xmlns:c16="http://schemas.microsoft.com/office/drawing/2014/chart" uri="{C3380CC4-5D6E-409C-BE32-E72D297353CC}">
              <c16:uniqueId val="{00000000-7319-4D3E-8AC5-1BCC58017AD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319-4D3E-8AC5-1BCC58017AD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103.45</c:v>
                </c:pt>
                <c:pt idx="1">
                  <c:v>102.73</c:v>
                </c:pt>
                <c:pt idx="2">
                  <c:v>100.36</c:v>
                </c:pt>
                <c:pt idx="3">
                  <c:v>111.64</c:v>
                </c:pt>
                <c:pt idx="4">
                  <c:v>106.3</c:v>
                </c:pt>
              </c:numCache>
            </c:numRef>
          </c:val>
          <c:extLst>
            <c:ext xmlns:c16="http://schemas.microsoft.com/office/drawing/2014/chart" uri="{C3380CC4-5D6E-409C-BE32-E72D297353CC}">
              <c16:uniqueId val="{00000000-9931-41E2-B66A-3D57E396122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9931-41E2-B66A-3D57E396122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42.12</c:v>
                </c:pt>
                <c:pt idx="1">
                  <c:v>43.59</c:v>
                </c:pt>
                <c:pt idx="2">
                  <c:v>44.73</c:v>
                </c:pt>
                <c:pt idx="3">
                  <c:v>45.94</c:v>
                </c:pt>
                <c:pt idx="4">
                  <c:v>47.27</c:v>
                </c:pt>
              </c:numCache>
            </c:numRef>
          </c:val>
          <c:extLst>
            <c:ext xmlns:c16="http://schemas.microsoft.com/office/drawing/2014/chart" uri="{C3380CC4-5D6E-409C-BE32-E72D297353CC}">
              <c16:uniqueId val="{00000000-F962-48F0-B8CF-A4257824B7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F962-48F0-B8CF-A4257824B7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0.8</c:v>
                </c:pt>
                <c:pt idx="1">
                  <c:v>1.81</c:v>
                </c:pt>
                <c:pt idx="2">
                  <c:v>32.78</c:v>
                </c:pt>
                <c:pt idx="3">
                  <c:v>33.25</c:v>
                </c:pt>
                <c:pt idx="4">
                  <c:v>35.04</c:v>
                </c:pt>
              </c:numCache>
            </c:numRef>
          </c:val>
          <c:extLst>
            <c:ext xmlns:c16="http://schemas.microsoft.com/office/drawing/2014/chart" uri="{C3380CC4-5D6E-409C-BE32-E72D297353CC}">
              <c16:uniqueId val="{00000000-9913-4E34-B461-D8D895D6B3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9913-4E34-B461-D8D895D6B3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5E-44A2-A728-411428861D9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F65E-44A2-A728-411428861D9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194.45</c:v>
                </c:pt>
                <c:pt idx="1">
                  <c:v>203.2</c:v>
                </c:pt>
                <c:pt idx="2">
                  <c:v>216.79</c:v>
                </c:pt>
                <c:pt idx="3">
                  <c:v>215.01</c:v>
                </c:pt>
                <c:pt idx="4">
                  <c:v>248.01</c:v>
                </c:pt>
              </c:numCache>
            </c:numRef>
          </c:val>
          <c:extLst>
            <c:ext xmlns:c16="http://schemas.microsoft.com/office/drawing/2014/chart" uri="{C3380CC4-5D6E-409C-BE32-E72D297353CC}">
              <c16:uniqueId val="{00000000-82B5-4F7D-B966-77F6545C618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82B5-4F7D-B966-77F6545C618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679.22</c:v>
                </c:pt>
                <c:pt idx="1">
                  <c:v>659.02</c:v>
                </c:pt>
                <c:pt idx="2">
                  <c:v>638.58000000000004</c:v>
                </c:pt>
                <c:pt idx="3">
                  <c:v>623.47</c:v>
                </c:pt>
                <c:pt idx="4">
                  <c:v>599.23</c:v>
                </c:pt>
              </c:numCache>
            </c:numRef>
          </c:val>
          <c:extLst>
            <c:ext xmlns:c16="http://schemas.microsoft.com/office/drawing/2014/chart" uri="{C3380CC4-5D6E-409C-BE32-E72D297353CC}">
              <c16:uniqueId val="{00000000-7F7D-4A4E-85D8-D2D75379C9B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7F7D-4A4E-85D8-D2D75379C9B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c:v>
                </c:pt>
                <c:pt idx="1">
                  <c:v>81.430000000000007</c:v>
                </c:pt>
                <c:pt idx="2">
                  <c:v>75.349999999999994</c:v>
                </c:pt>
                <c:pt idx="3">
                  <c:v>81.81</c:v>
                </c:pt>
                <c:pt idx="4">
                  <c:v>79.5</c:v>
                </c:pt>
              </c:numCache>
            </c:numRef>
          </c:val>
          <c:extLst>
            <c:ext xmlns:c16="http://schemas.microsoft.com/office/drawing/2014/chart" uri="{C3380CC4-5D6E-409C-BE32-E72D297353CC}">
              <c16:uniqueId val="{00000000-3400-495D-9834-CD4D8E19BB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3400-495D-9834-CD4D8E19BB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187.16</c:v>
                </c:pt>
                <c:pt idx="1">
                  <c:v>186.34</c:v>
                </c:pt>
                <c:pt idx="2">
                  <c:v>201.82</c:v>
                </c:pt>
                <c:pt idx="3">
                  <c:v>186.59</c:v>
                </c:pt>
                <c:pt idx="4">
                  <c:v>191.87</c:v>
                </c:pt>
              </c:numCache>
            </c:numRef>
          </c:val>
          <c:extLst>
            <c:ext xmlns:c16="http://schemas.microsoft.com/office/drawing/2014/chart" uri="{C3380CC4-5D6E-409C-BE32-E72D297353CC}">
              <c16:uniqueId val="{00000000-3947-4A69-BD81-F7BCF5E14A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947-4A69-BD81-F7BCF5E14A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5" zoomScale="90" zoomScaleNormal="9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山梨県　笛吹市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66857</v>
      </c>
      <c r="AM8" s="44"/>
      <c r="AN8" s="44"/>
      <c r="AO8" s="44"/>
      <c r="AP8" s="44"/>
      <c r="AQ8" s="44"/>
      <c r="AR8" s="44"/>
      <c r="AS8" s="44"/>
      <c r="AT8" s="45">
        <f>データ!$S$6</f>
        <v>201.92</v>
      </c>
      <c r="AU8" s="46"/>
      <c r="AV8" s="46"/>
      <c r="AW8" s="46"/>
      <c r="AX8" s="46"/>
      <c r="AY8" s="46"/>
      <c r="AZ8" s="46"/>
      <c r="BA8" s="46"/>
      <c r="BB8" s="47">
        <f>データ!$T$6</f>
        <v>331.11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65.11</v>
      </c>
      <c r="J10" s="46"/>
      <c r="K10" s="46"/>
      <c r="L10" s="46"/>
      <c r="M10" s="46"/>
      <c r="N10" s="46"/>
      <c r="O10" s="80"/>
      <c r="P10" s="47">
        <f>データ!$P$6</f>
        <v>97.24</v>
      </c>
      <c r="Q10" s="47"/>
      <c r="R10" s="47"/>
      <c r="S10" s="47"/>
      <c r="T10" s="47"/>
      <c r="U10" s="47"/>
      <c r="V10" s="47"/>
      <c r="W10" s="44">
        <f>データ!$Q$6</f>
        <v>2801</v>
      </c>
      <c r="X10" s="44"/>
      <c r="Y10" s="44"/>
      <c r="Z10" s="44"/>
      <c r="AA10" s="44"/>
      <c r="AB10" s="44"/>
      <c r="AC10" s="44"/>
      <c r="AD10" s="2"/>
      <c r="AE10" s="2"/>
      <c r="AF10" s="2"/>
      <c r="AG10" s="2"/>
      <c r="AH10" s="2"/>
      <c r="AI10" s="2"/>
      <c r="AJ10" s="2"/>
      <c r="AK10" s="2"/>
      <c r="AL10" s="44">
        <f>データ!$U$6</f>
        <v>64820</v>
      </c>
      <c r="AM10" s="44"/>
      <c r="AN10" s="44"/>
      <c r="AO10" s="44"/>
      <c r="AP10" s="44"/>
      <c r="AQ10" s="44"/>
      <c r="AR10" s="44"/>
      <c r="AS10" s="44"/>
      <c r="AT10" s="45">
        <f>データ!$V$6</f>
        <v>70.819999999999993</v>
      </c>
      <c r="AU10" s="46"/>
      <c r="AV10" s="46"/>
      <c r="AW10" s="46"/>
      <c r="AX10" s="46"/>
      <c r="AY10" s="46"/>
      <c r="AZ10" s="46"/>
      <c r="BA10" s="46"/>
      <c r="BB10" s="47">
        <f>データ!$W$6</f>
        <v>915.28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111</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9"/>
      <c r="BM60" s="90"/>
      <c r="BN60" s="90"/>
      <c r="BO60" s="90"/>
      <c r="BP60" s="90"/>
      <c r="BQ60" s="90"/>
      <c r="BR60" s="90"/>
      <c r="BS60" s="90"/>
      <c r="BT60" s="90"/>
      <c r="BU60" s="90"/>
      <c r="BV60" s="90"/>
      <c r="BW60" s="90"/>
      <c r="BX60" s="90"/>
      <c r="BY60" s="90"/>
      <c r="BZ60" s="91"/>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MEGMjV+2grzVxQbEoyanaUrf6T1a2uorSKJBQTXBZrHLoiTCFUUO2a47T/khNIl3BVhAW3B8kGSSs3x4rZjbw==" saltValue="d9SMh0G54C9ZNdvVhsMdF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192112</v>
      </c>
      <c r="D6" s="20">
        <f t="shared" si="3"/>
        <v>46</v>
      </c>
      <c r="E6" s="20">
        <f t="shared" si="3"/>
        <v>1</v>
      </c>
      <c r="F6" s="20">
        <f t="shared" si="3"/>
        <v>0</v>
      </c>
      <c r="G6" s="20">
        <f t="shared" si="3"/>
        <v>1</v>
      </c>
      <c r="H6" s="20" t="str">
        <f t="shared" si="3"/>
        <v>山梨県　笛吹市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65.11</v>
      </c>
      <c r="P6" s="21">
        <f t="shared" si="3"/>
        <v>97.24</v>
      </c>
      <c r="Q6" s="21">
        <f t="shared" si="3"/>
        <v>2801</v>
      </c>
      <c r="R6" s="21">
        <f t="shared" si="3"/>
        <v>66857</v>
      </c>
      <c r="S6" s="21">
        <f t="shared" si="3"/>
        <v>201.92</v>
      </c>
      <c r="T6" s="21">
        <f t="shared" si="3"/>
        <v>331.11</v>
      </c>
      <c r="U6" s="21">
        <f t="shared" si="3"/>
        <v>64820</v>
      </c>
      <c r="V6" s="21">
        <f t="shared" si="3"/>
        <v>70.819999999999993</v>
      </c>
      <c r="W6" s="21">
        <f t="shared" si="3"/>
        <v>915.28</v>
      </c>
      <c r="X6" s="22">
        <f>IF(X7="",NA(),X7)</f>
        <v>103.45</v>
      </c>
      <c r="Y6" s="22">
        <f t="shared" ref="Y6:AG6" si="4">IF(Y7="",NA(),Y7)</f>
        <v>102.73</v>
      </c>
      <c r="Z6" s="22">
        <f t="shared" si="4"/>
        <v>100.36</v>
      </c>
      <c r="AA6" s="22">
        <f t="shared" si="4"/>
        <v>111.64</v>
      </c>
      <c r="AB6" s="22">
        <f t="shared" si="4"/>
        <v>106.3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194.45</v>
      </c>
      <c r="AU6" s="22">
        <f t="shared" ref="AU6:BC6" si="6">IF(AU7="",NA(),AU7)</f>
        <v>203.2</v>
      </c>
      <c r="AV6" s="22">
        <f t="shared" si="6"/>
        <v>216.79</v>
      </c>
      <c r="AW6" s="22">
        <f t="shared" si="6"/>
        <v>215.01</v>
      </c>
      <c r="AX6" s="22">
        <f t="shared" si="6"/>
        <v>248.01</v>
      </c>
      <c r="AY6" s="22">
        <f t="shared" si="6"/>
        <v>350.79</v>
      </c>
      <c r="AZ6" s="22">
        <f t="shared" si="6"/>
        <v>354.57</v>
      </c>
      <c r="BA6" s="22">
        <f t="shared" si="6"/>
        <v>357.74</v>
      </c>
      <c r="BB6" s="22">
        <f t="shared" si="6"/>
        <v>344.88</v>
      </c>
      <c r="BC6" s="22">
        <f t="shared" si="6"/>
        <v>326.02</v>
      </c>
      <c r="BD6" s="21" t="str">
        <f>IF(BD7="","",IF(BD7="-","【-】","【"&amp;SUBSTITUTE(TEXT(BD7,"#,##0.00"),"-","△")&amp;"】"))</f>
        <v>【239.69】</v>
      </c>
      <c r="BE6" s="22">
        <f>IF(BE7="",NA(),BE7)</f>
        <v>679.22</v>
      </c>
      <c r="BF6" s="22">
        <f t="shared" ref="BF6:BN6" si="7">IF(BF7="",NA(),BF7)</f>
        <v>659.02</v>
      </c>
      <c r="BG6" s="22">
        <f t="shared" si="7"/>
        <v>638.58000000000004</v>
      </c>
      <c r="BH6" s="22">
        <f t="shared" si="7"/>
        <v>623.47</v>
      </c>
      <c r="BI6" s="22">
        <f t="shared" si="7"/>
        <v>599.23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81</v>
      </c>
      <c r="BQ6" s="22">
        <f t="shared" ref="BQ6:BY6" si="8">IF(BQ7="",NA(),BQ7)</f>
        <v>81.430000000000007</v>
      </c>
      <c r="BR6" s="22">
        <f t="shared" si="8"/>
        <v>75.349999999999994</v>
      </c>
      <c r="BS6" s="22">
        <f t="shared" si="8"/>
        <v>81.81</v>
      </c>
      <c r="BT6" s="22">
        <f t="shared" si="8"/>
        <v>79.5</v>
      </c>
      <c r="BU6" s="22">
        <f t="shared" si="8"/>
        <v>100.85</v>
      </c>
      <c r="BV6" s="22">
        <f t="shared" si="8"/>
        <v>103.79</v>
      </c>
      <c r="BW6" s="22">
        <f t="shared" si="8"/>
        <v>98.3</v>
      </c>
      <c r="BX6" s="22">
        <f t="shared" si="8"/>
        <v>98.89</v>
      </c>
      <c r="BY6" s="22">
        <f t="shared" si="8"/>
        <v>99.25</v>
      </c>
      <c r="BZ6" s="21" t="str">
        <f>IF(BZ7="","",IF(BZ7="-","【-】","【"&amp;SUBSTITUTE(TEXT(BZ7,"#,##0.00"),"-","△")&amp;"】"))</f>
        <v>【97.59】</v>
      </c>
      <c r="CA6" s="22">
        <f>IF(CA7="",NA(),CA7)</f>
        <v>187.16</v>
      </c>
      <c r="CB6" s="22">
        <f t="shared" ref="CB6:CJ6" si="9">IF(CB7="",NA(),CB7)</f>
        <v>186.34</v>
      </c>
      <c r="CC6" s="22">
        <f t="shared" si="9"/>
        <v>201.82</v>
      </c>
      <c r="CD6" s="22">
        <f t="shared" si="9"/>
        <v>186.59</v>
      </c>
      <c r="CE6" s="22">
        <f t="shared" si="9"/>
        <v>191.87</v>
      </c>
      <c r="CF6" s="22">
        <f t="shared" si="9"/>
        <v>167.1</v>
      </c>
      <c r="CG6" s="22">
        <f t="shared" si="9"/>
        <v>167.86</v>
      </c>
      <c r="CH6" s="22">
        <f t="shared" si="9"/>
        <v>173.68</v>
      </c>
      <c r="CI6" s="22">
        <f t="shared" si="9"/>
        <v>174.52</v>
      </c>
      <c r="CJ6" s="22">
        <f t="shared" si="9"/>
        <v>178.92</v>
      </c>
      <c r="CK6" s="21" t="str">
        <f>IF(CK7="","",IF(CK7="-","【-】","【"&amp;SUBSTITUTE(TEXT(CK7,"#,##0.00"),"-","△")&amp;"】"))</f>
        <v>【181.66】</v>
      </c>
      <c r="CL6" s="22">
        <f>IF(CL7="",NA(),CL7)</f>
        <v>56.2</v>
      </c>
      <c r="CM6" s="22">
        <f t="shared" ref="CM6:CU6" si="10">IF(CM7="",NA(),CM7)</f>
        <v>54.76</v>
      </c>
      <c r="CN6" s="22">
        <f t="shared" si="10"/>
        <v>55.55</v>
      </c>
      <c r="CO6" s="22">
        <f t="shared" si="10"/>
        <v>54.46</v>
      </c>
      <c r="CP6" s="22">
        <f t="shared" si="10"/>
        <v>54.96</v>
      </c>
      <c r="CQ6" s="22">
        <f t="shared" si="10"/>
        <v>59.91</v>
      </c>
      <c r="CR6" s="22">
        <f t="shared" si="10"/>
        <v>59.4</v>
      </c>
      <c r="CS6" s="22">
        <f t="shared" si="10"/>
        <v>59.24</v>
      </c>
      <c r="CT6" s="22">
        <f t="shared" si="10"/>
        <v>58.77</v>
      </c>
      <c r="CU6" s="22">
        <f t="shared" si="10"/>
        <v>59.17</v>
      </c>
      <c r="CV6" s="21" t="str">
        <f>IF(CV7="","",IF(CV7="-","【-】","【"&amp;SUBSTITUTE(TEXT(CV7,"#,##0.00"),"-","△")&amp;"】"))</f>
        <v>【60.21】</v>
      </c>
      <c r="CW6" s="22">
        <f>IF(CW7="",NA(),CW7)</f>
        <v>80.27</v>
      </c>
      <c r="CX6" s="22">
        <f t="shared" ref="CX6:DF6" si="11">IF(CX7="",NA(),CX7)</f>
        <v>81.540000000000006</v>
      </c>
      <c r="CY6" s="22">
        <f t="shared" si="11"/>
        <v>79.150000000000006</v>
      </c>
      <c r="CZ6" s="22">
        <f t="shared" si="11"/>
        <v>80.33</v>
      </c>
      <c r="DA6" s="22">
        <f t="shared" si="11"/>
        <v>79.14</v>
      </c>
      <c r="DB6" s="22">
        <f t="shared" si="11"/>
        <v>87.26</v>
      </c>
      <c r="DC6" s="22">
        <f t="shared" si="11"/>
        <v>87.57</v>
      </c>
      <c r="DD6" s="22">
        <f t="shared" si="11"/>
        <v>87.26</v>
      </c>
      <c r="DE6" s="22">
        <f t="shared" si="11"/>
        <v>86.95</v>
      </c>
      <c r="DF6" s="22">
        <f t="shared" si="11"/>
        <v>86.58</v>
      </c>
      <c r="DG6" s="21" t="str">
        <f>IF(DG7="","",IF(DG7="-","【-】","【"&amp;SUBSTITUTE(TEXT(DG7,"#,##0.00"),"-","△")&amp;"】"))</f>
        <v>【89.21】</v>
      </c>
      <c r="DH6" s="22">
        <f>IF(DH7="",NA(),DH7)</f>
        <v>42.12</v>
      </c>
      <c r="DI6" s="22">
        <f t="shared" ref="DI6:DQ6" si="12">IF(DI7="",NA(),DI7)</f>
        <v>43.59</v>
      </c>
      <c r="DJ6" s="22">
        <f t="shared" si="12"/>
        <v>44.73</v>
      </c>
      <c r="DK6" s="22">
        <f t="shared" si="12"/>
        <v>45.94</v>
      </c>
      <c r="DL6" s="22">
        <f t="shared" si="12"/>
        <v>47.27</v>
      </c>
      <c r="DM6" s="22">
        <f t="shared" si="12"/>
        <v>49.2</v>
      </c>
      <c r="DN6" s="22">
        <f t="shared" si="12"/>
        <v>50.01</v>
      </c>
      <c r="DO6" s="22">
        <f t="shared" si="12"/>
        <v>50.99</v>
      </c>
      <c r="DP6" s="22">
        <f t="shared" si="12"/>
        <v>51.79</v>
      </c>
      <c r="DQ6" s="22">
        <f t="shared" si="12"/>
        <v>52.02</v>
      </c>
      <c r="DR6" s="21" t="str">
        <f>IF(DR7="","",IF(DR7="-","【-】","【"&amp;SUBSTITUTE(TEXT(DR7,"#,##0.00"),"-","△")&amp;"】"))</f>
        <v>【52.41】</v>
      </c>
      <c r="DS6" s="22">
        <f>IF(DS7="",NA(),DS7)</f>
        <v>0.8</v>
      </c>
      <c r="DT6" s="22">
        <f t="shared" ref="DT6:EB6" si="13">IF(DT7="",NA(),DT7)</f>
        <v>1.81</v>
      </c>
      <c r="DU6" s="22">
        <f t="shared" si="13"/>
        <v>32.78</v>
      </c>
      <c r="DV6" s="22">
        <f t="shared" si="13"/>
        <v>33.25</v>
      </c>
      <c r="DW6" s="22">
        <f t="shared" si="13"/>
        <v>35.04</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0.43</v>
      </c>
      <c r="EE6" s="22">
        <f t="shared" ref="EE6:EM6" si="14">IF(EE7="",NA(),EE7)</f>
        <v>0.18</v>
      </c>
      <c r="EF6" s="22">
        <f t="shared" si="14"/>
        <v>0.19</v>
      </c>
      <c r="EG6" s="22">
        <f t="shared" si="14"/>
        <v>0.17</v>
      </c>
      <c r="EH6" s="22">
        <f t="shared" si="14"/>
        <v>0.1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192112</v>
      </c>
      <c r="D7" s="24">
        <v>46</v>
      </c>
      <c r="E7" s="24">
        <v>1</v>
      </c>
      <c r="F7" s="24">
        <v>0</v>
      </c>
      <c r="G7" s="24">
        <v>1</v>
      </c>
      <c r="H7" s="24" t="s">
        <v>93</v>
      </c>
      <c r="I7" s="24" t="s">
        <v>94</v>
      </c>
      <c r="J7" s="24" t="s">
        <v>95</v>
      </c>
      <c r="K7" s="24" t="s">
        <v>96</v>
      </c>
      <c r="L7" s="24" t="s">
        <v>97</v>
      </c>
      <c r="M7" s="24" t="s">
        <v>98</v>
      </c>
      <c r="N7" s="25" t="s">
        <v>99</v>
      </c>
      <c r="O7" s="25">
        <v>65.11</v>
      </c>
      <c r="P7" s="25">
        <v>97.24</v>
      </c>
      <c r="Q7" s="25">
        <v>2801</v>
      </c>
      <c r="R7" s="25">
        <v>66857</v>
      </c>
      <c r="S7" s="25">
        <v>201.92</v>
      </c>
      <c r="T7" s="25">
        <v>331.11</v>
      </c>
      <c r="U7" s="25">
        <v>64820</v>
      </c>
      <c r="V7" s="25">
        <v>70.819999999999993</v>
      </c>
      <c r="W7" s="25">
        <v>915.28</v>
      </c>
      <c r="X7" s="25">
        <v>103.45</v>
      </c>
      <c r="Y7" s="25">
        <v>102.73</v>
      </c>
      <c r="Z7" s="25">
        <v>100.36</v>
      </c>
      <c r="AA7" s="25">
        <v>111.64</v>
      </c>
      <c r="AB7" s="25">
        <v>106.3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194.45</v>
      </c>
      <c r="AU7" s="25">
        <v>203.2</v>
      </c>
      <c r="AV7" s="25">
        <v>216.79</v>
      </c>
      <c r="AW7" s="25">
        <v>215.01</v>
      </c>
      <c r="AX7" s="25">
        <v>248.01</v>
      </c>
      <c r="AY7" s="25">
        <v>350.79</v>
      </c>
      <c r="AZ7" s="25">
        <v>354.57</v>
      </c>
      <c r="BA7" s="25">
        <v>357.74</v>
      </c>
      <c r="BB7" s="25">
        <v>344.88</v>
      </c>
      <c r="BC7" s="25">
        <v>326.02</v>
      </c>
      <c r="BD7" s="25">
        <v>239.69</v>
      </c>
      <c r="BE7" s="25">
        <v>679.22</v>
      </c>
      <c r="BF7" s="25">
        <v>659.02</v>
      </c>
      <c r="BG7" s="25">
        <v>638.58000000000004</v>
      </c>
      <c r="BH7" s="25">
        <v>623.47</v>
      </c>
      <c r="BI7" s="25">
        <v>599.23</v>
      </c>
      <c r="BJ7" s="25">
        <v>322.92</v>
      </c>
      <c r="BK7" s="25">
        <v>303.45999999999998</v>
      </c>
      <c r="BL7" s="25">
        <v>307.27999999999997</v>
      </c>
      <c r="BM7" s="25">
        <v>304.02</v>
      </c>
      <c r="BN7" s="25">
        <v>300.54000000000002</v>
      </c>
      <c r="BO7" s="25">
        <v>264.86</v>
      </c>
      <c r="BP7" s="25">
        <v>81</v>
      </c>
      <c r="BQ7" s="25">
        <v>81.430000000000007</v>
      </c>
      <c r="BR7" s="25">
        <v>75.349999999999994</v>
      </c>
      <c r="BS7" s="25">
        <v>81.81</v>
      </c>
      <c r="BT7" s="25">
        <v>79.5</v>
      </c>
      <c r="BU7" s="25">
        <v>100.85</v>
      </c>
      <c r="BV7" s="25">
        <v>103.79</v>
      </c>
      <c r="BW7" s="25">
        <v>98.3</v>
      </c>
      <c r="BX7" s="25">
        <v>98.89</v>
      </c>
      <c r="BY7" s="25">
        <v>99.25</v>
      </c>
      <c r="BZ7" s="25">
        <v>97.59</v>
      </c>
      <c r="CA7" s="25">
        <v>187.16</v>
      </c>
      <c r="CB7" s="25">
        <v>186.34</v>
      </c>
      <c r="CC7" s="25">
        <v>201.82</v>
      </c>
      <c r="CD7" s="25">
        <v>186.59</v>
      </c>
      <c r="CE7" s="25">
        <v>191.87</v>
      </c>
      <c r="CF7" s="25">
        <v>167.1</v>
      </c>
      <c r="CG7" s="25">
        <v>167.86</v>
      </c>
      <c r="CH7" s="25">
        <v>173.68</v>
      </c>
      <c r="CI7" s="25">
        <v>174.52</v>
      </c>
      <c r="CJ7" s="25">
        <v>178.92</v>
      </c>
      <c r="CK7" s="25">
        <v>181.66</v>
      </c>
      <c r="CL7" s="25">
        <v>56.2</v>
      </c>
      <c r="CM7" s="25">
        <v>54.76</v>
      </c>
      <c r="CN7" s="25">
        <v>55.55</v>
      </c>
      <c r="CO7" s="25">
        <v>54.46</v>
      </c>
      <c r="CP7" s="25">
        <v>54.96</v>
      </c>
      <c r="CQ7" s="25">
        <v>59.91</v>
      </c>
      <c r="CR7" s="25">
        <v>59.4</v>
      </c>
      <c r="CS7" s="25">
        <v>59.24</v>
      </c>
      <c r="CT7" s="25">
        <v>58.77</v>
      </c>
      <c r="CU7" s="25">
        <v>59.17</v>
      </c>
      <c r="CV7" s="25">
        <v>60.21</v>
      </c>
      <c r="CW7" s="25">
        <v>80.27</v>
      </c>
      <c r="CX7" s="25">
        <v>81.540000000000006</v>
      </c>
      <c r="CY7" s="25">
        <v>79.150000000000006</v>
      </c>
      <c r="CZ7" s="25">
        <v>80.33</v>
      </c>
      <c r="DA7" s="25">
        <v>79.14</v>
      </c>
      <c r="DB7" s="25">
        <v>87.26</v>
      </c>
      <c r="DC7" s="25">
        <v>87.57</v>
      </c>
      <c r="DD7" s="25">
        <v>87.26</v>
      </c>
      <c r="DE7" s="25">
        <v>86.95</v>
      </c>
      <c r="DF7" s="25">
        <v>86.58</v>
      </c>
      <c r="DG7" s="25">
        <v>89.21</v>
      </c>
      <c r="DH7" s="25">
        <v>42.12</v>
      </c>
      <c r="DI7" s="25">
        <v>43.59</v>
      </c>
      <c r="DJ7" s="25">
        <v>44.73</v>
      </c>
      <c r="DK7" s="25">
        <v>45.94</v>
      </c>
      <c r="DL7" s="25">
        <v>47.27</v>
      </c>
      <c r="DM7" s="25">
        <v>49.2</v>
      </c>
      <c r="DN7" s="25">
        <v>50.01</v>
      </c>
      <c r="DO7" s="25">
        <v>50.99</v>
      </c>
      <c r="DP7" s="25">
        <v>51.79</v>
      </c>
      <c r="DQ7" s="25">
        <v>52.02</v>
      </c>
      <c r="DR7" s="25">
        <v>52.41</v>
      </c>
      <c r="DS7" s="25">
        <v>0.8</v>
      </c>
      <c r="DT7" s="25">
        <v>1.81</v>
      </c>
      <c r="DU7" s="25">
        <v>32.78</v>
      </c>
      <c r="DV7" s="25">
        <v>33.25</v>
      </c>
      <c r="DW7" s="25">
        <v>35.04</v>
      </c>
      <c r="DX7" s="25">
        <v>18.329999999999998</v>
      </c>
      <c r="DY7" s="25">
        <v>20.27</v>
      </c>
      <c r="DZ7" s="25">
        <v>21.69</v>
      </c>
      <c r="EA7" s="25">
        <v>23.19</v>
      </c>
      <c r="EB7" s="25">
        <v>24.61</v>
      </c>
      <c r="EC7" s="25">
        <v>26.78</v>
      </c>
      <c r="ED7" s="25">
        <v>0.43</v>
      </c>
      <c r="EE7" s="25">
        <v>0.18</v>
      </c>
      <c r="EF7" s="25">
        <v>0.19</v>
      </c>
      <c r="EG7" s="25">
        <v>0.17</v>
      </c>
      <c r="EH7" s="25">
        <v>0.1</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dcterms:created xsi:type="dcterms:W3CDTF">2025-12-12T09:16:16Z</dcterms:created>
  <dcterms:modified xsi:type="dcterms:W3CDTF">2026-02-13T07:25:29Z</dcterms:modified>
  <cp:category/>
</cp:coreProperties>
</file>