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\01共有\公営企業部\01 上下水道業務課\☆　上下水道業務課共通\32.経営比較分析表\R7作成\"/>
    </mc:Choice>
  </mc:AlternateContent>
  <workbookProtection workbookAlgorithmName="SHA-512" workbookHashValue="7gahoOnGarMsTRwLYpT7FBIYL0Ia759tB4c+dMIHLtECNZpCNuv8iu9l2xwGYKeFcar7ZEJRsNCSLxjQmcF+yA==" workbookSaltValue="LxhXkXTmazBUABcTbi/7MQ==" workbookSpinCount="100000" lockStructure="1"/>
  <bookViews>
    <workbookView xWindow="0" yWindow="0" windowWidth="23040" windowHeight="9210"/>
  </bookViews>
  <sheets>
    <sheet name="法適用_水道事業" sheetId="4" r:id="rId1"/>
    <sheet name="データ" sheetId="5" state="hidden" r:id="rId2"/>
  </sheet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J85" i="4"/>
  <c r="I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<sst xmlns="http://schemas.openxmlformats.org/spreadsheetml/2006/main" count="228" uniqueCount="113">
  <si>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</si>
  <si>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</si>
  <si>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</si>
  <si>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</si>
  <si>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</si>
  <si>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</si>
  <si>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</si>
  <si>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</si>
  <si>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</si>
  <si>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</si>
  <si>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</si>
  <si>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</si>
  <si>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</si>
  <si>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</si>
  <si>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</si>
  <si>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</si>
  <si>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</si>
  <si>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</si>
  <si>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</si>
  <si>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</si>
  <si>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</si>
  <si>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</si>
  <si>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</si>
  <si>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</si>
  <si>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</si>
  <si>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</si>
  <si>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</si>
  <si>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</si>
  <si>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</si>
  <si>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</si>
  <si>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</si>
  <si>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</si>
  <si>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</si>
  <si>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</si>
  <si>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</si>
  <si>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</si>
  <si>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</si>
  <si>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</si>
  <si>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</si>
  <si>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</si>
  <si>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</si>
  <si>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</si>
  <si>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</si>
  <si>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</si>
  <si>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</si>
  <si>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</si>
  <si>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</si>
  <si>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</si>
  <si>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</si>
  <si>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</si>
  <si>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</si>
  <si>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</si>
  <si>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</si>
  <si>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</si>
  <si>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</si>
  <si>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</si>
  <si>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</si>
  <si>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</si>
  <si>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</si>
  <si>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</si>
  <si>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</si>
  <si>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</si>
  <si>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</si>
  <si>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</si>
  <si>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</si>
  <si>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</si>
  <si>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</si>
  <si>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</si>
  <si>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</si>
  <si>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</si>
  <si>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</si>
  <si>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</si>
  <si>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</si>
  <si>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</si>
  <si>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</si>
  <si>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</si>
  <si>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</si>
  <si>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</si>
  <si>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</si>
  <si>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</si>
  <si>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</si>
  <si>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</si>
  <si>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</si>
  <si>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</si>
  <si>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</si>
  <si>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</si>
  <si>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</si>
  <si>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</si>
  <si>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</si>
  <si>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</si>
  <si>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</si>
  <si>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</si>
  <si>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</si>
  <si>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山梨県　甲斐市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</si>
  <si>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</si>
  <si>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</si>
  <si>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</si>
  <si>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</si>
  <si>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</si>
  <si>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</si>
  <si>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</si>
  <si>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</si>
  <si>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</si>
  <si>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</si>
  <si>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</si>
  <si>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</si>
  <si>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</si>
  <si>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</si>
  <si>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</si>
  <si>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</si>
  <si>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経営の健全性等については、本市水道事業は現在のところ健全な水準を維持していると考える。
　老朽化の状況については、本市における本格的な管路整備から40年以上が経過していることから、法定耐用年数を超えた管路の割合（管路経年化率）は今後も高いペースで増大していくと見込まれる。
　将来に向けた安全な水道水の供給を図るために、経営の健全化と共に水道施設の更新や耐震化を更に進めていく。</t>
    <rPh sb="1" eb="3">
      <t>ケイエイ</t>
    </rPh>
    <rPh sb="4" eb="7">
      <t>ケンゼンセイ</t>
    </rPh>
    <rPh sb="7" eb="8">
      <t>トウ</t>
    </rPh>
    <rPh sb="14" eb="16">
      <t>ホンシ</t>
    </rPh>
    <rPh sb="16" eb="18">
      <t>スイドウ</t>
    </rPh>
    <rPh sb="18" eb="20">
      <t>ジギョウ</t>
    </rPh>
    <rPh sb="21" eb="23">
      <t>ゲンザイ</t>
    </rPh>
    <rPh sb="27" eb="29">
      <t>ケンゼン</t>
    </rPh>
    <rPh sb="30" eb="32">
      <t>スイジュン</t>
    </rPh>
    <rPh sb="33" eb="35">
      <t>イジ</t>
    </rPh>
    <rPh sb="40" eb="41">
      <t>カンガ</t>
    </rPh>
    <rPh sb="46" eb="49">
      <t>ロウキュウカ</t>
    </rPh>
    <rPh sb="50" eb="52">
      <t>ジョウキョウ</t>
    </rPh>
    <rPh sb="58" eb="60">
      <t>ホンシ</t>
    </rPh>
    <rPh sb="64" eb="67">
      <t>ホンカクテキ</t>
    </rPh>
    <rPh sb="68" eb="70">
      <t>カンロ</t>
    </rPh>
    <rPh sb="70" eb="72">
      <t>セイビ</t>
    </rPh>
    <rPh sb="76" eb="77">
      <t>ネン</t>
    </rPh>
    <rPh sb="77" eb="79">
      <t>イジョウ</t>
    </rPh>
    <rPh sb="80" eb="82">
      <t>ケイカ</t>
    </rPh>
    <rPh sb="91" eb="93">
      <t>ホウテイ</t>
    </rPh>
    <rPh sb="93" eb="95">
      <t>タイヨウ</t>
    </rPh>
    <rPh sb="95" eb="97">
      <t>ネンスウ</t>
    </rPh>
    <rPh sb="98" eb="99">
      <t>コ</t>
    </rPh>
    <rPh sb="101" eb="103">
      <t>カンロ</t>
    </rPh>
    <rPh sb="104" eb="106">
      <t>ワリアイ</t>
    </rPh>
    <rPh sb="107" eb="109">
      <t>カンロ</t>
    </rPh>
    <rPh sb="109" eb="112">
      <t>ケイネンカ</t>
    </rPh>
    <rPh sb="112" eb="113">
      <t>リツ</t>
    </rPh>
    <rPh sb="115" eb="117">
      <t>コンゴ</t>
    </rPh>
    <rPh sb="118" eb="119">
      <t>タカ</t>
    </rPh>
    <rPh sb="124" eb="126">
      <t>ゾウダイ</t>
    </rPh>
    <rPh sb="131" eb="133">
      <t>ミコ</t>
    </rPh>
    <rPh sb="139" eb="141">
      <t>ショウライ</t>
    </rPh>
    <rPh sb="142" eb="143">
      <t>ム</t>
    </rPh>
    <rPh sb="145" eb="147">
      <t>アンゼン</t>
    </rPh>
    <rPh sb="148" eb="151">
      <t>スイドウスイ</t>
    </rPh>
    <rPh sb="152" eb="154">
      <t>キョウキュウ</t>
    </rPh>
    <rPh sb="155" eb="156">
      <t>ハカ</t>
    </rPh>
    <rPh sb="161" eb="163">
      <t>ケイエイ</t>
    </rPh>
    <rPh sb="164" eb="167">
      <t>ケンゼンカ</t>
    </rPh>
    <rPh sb="168" eb="169">
      <t>トモ</t>
    </rPh>
    <rPh sb="170" eb="172">
      <t>スイドウ</t>
    </rPh>
    <rPh sb="172" eb="174">
      <t>シセツ</t>
    </rPh>
    <rPh sb="175" eb="177">
      <t>コウシン</t>
    </rPh>
    <rPh sb="178" eb="181">
      <t>タイシンカ</t>
    </rPh>
    <rPh sb="182" eb="183">
      <t>サラ</t>
    </rPh>
    <rPh sb="184" eb="185">
      <t>スス</t>
    </rPh>
    <phoneticPr fontId="4"/>
  </si>
  <si>
    <t xml:space="preserve">①経常収支比率は100％を超えており、経営状況は現在のところ健全な水準である。
②累積欠損金比率は欠損金を計上していないため、0％で推移している。
③流動比率は昨年度から更に減少したものの、100％を超えており、短期的な債務に対する支払能力は確保出来ている。
④企業債残高対給水収益比率は、令和6年度の企業債借入により上昇しているが、経営への影響は低い状況である。
⑤料金回収率は100％を上回っており、給水に係る費用は賄うことが出来ている。
⑥給水原価は類似団体平均と比べて廉価であるが、年々少しづつ増加してきている。
⑦施設利用率は類似団体平均と比べて下回っている。令和6年度から一部配水区域の見直しに伴う工事を予定している。
⑧有収率は類似団体平均よりと比べて上回っているが、今後も老朽管の更新など適正な維持管理を実施し、有収率をより良くしていく必要がある。
</t>
    <rPh sb="13" eb="14">
      <t>コ</t>
    </rPh>
    <rPh sb="24" eb="26">
      <t>ゲンザイ</t>
    </rPh>
    <rPh sb="53" eb="55">
      <t>ケイジョウ</t>
    </rPh>
    <rPh sb="66" eb="68">
      <t>スイイ</t>
    </rPh>
    <rPh sb="80" eb="83">
      <t>サクネンド</t>
    </rPh>
    <rPh sb="85" eb="86">
      <t>サラ</t>
    </rPh>
    <rPh sb="87" eb="89">
      <t>ゲンショウ</t>
    </rPh>
    <rPh sb="106" eb="109">
      <t>タンキテキ</t>
    </rPh>
    <rPh sb="110" eb="112">
      <t>サイム</t>
    </rPh>
    <rPh sb="113" eb="114">
      <t>タイ</t>
    </rPh>
    <rPh sb="121" eb="123">
      <t>カクホ</t>
    </rPh>
    <rPh sb="123" eb="125">
      <t>デキ</t>
    </rPh>
    <rPh sb="202" eb="204">
      <t>キュウスイ</t>
    </rPh>
    <rPh sb="205" eb="206">
      <t>カカ</t>
    </rPh>
    <rPh sb="207" eb="209">
      <t>ヒヨウ</t>
    </rPh>
    <rPh sb="210" eb="211">
      <t>マカナ</t>
    </rPh>
    <rPh sb="215" eb="217">
      <t>デキ</t>
    </rPh>
    <rPh sb="232" eb="234">
      <t>ヘイキン</t>
    </rPh>
    <rPh sb="238" eb="240">
      <t>レンカ</t>
    </rPh>
    <rPh sb="245" eb="247">
      <t>ネンネン</t>
    </rPh>
    <rPh sb="247" eb="248">
      <t>スコ</t>
    </rPh>
    <rPh sb="251" eb="253">
      <t>ゾウカ</t>
    </rPh>
    <rPh sb="268" eb="270">
      <t>ルイジ</t>
    </rPh>
    <rPh sb="270" eb="272">
      <t>ダンタイ</t>
    </rPh>
    <rPh sb="272" eb="274">
      <t>ヘイキン</t>
    </rPh>
    <rPh sb="275" eb="276">
      <t>クラ</t>
    </rPh>
    <rPh sb="278" eb="280">
      <t>シタマワ</t>
    </rPh>
    <rPh sb="285" eb="287">
      <t>レイワ</t>
    </rPh>
    <rPh sb="288" eb="290">
      <t>ネンド</t>
    </rPh>
    <rPh sb="292" eb="294">
      <t>イチブ</t>
    </rPh>
    <rPh sb="294" eb="296">
      <t>ハイスイ</t>
    </rPh>
    <rPh sb="296" eb="298">
      <t>クイキ</t>
    </rPh>
    <rPh sb="299" eb="301">
      <t>ミナオ</t>
    </rPh>
    <rPh sb="303" eb="304">
      <t>トモナ</t>
    </rPh>
    <rPh sb="305" eb="307">
      <t>コウジ</t>
    </rPh>
    <rPh sb="308" eb="310">
      <t>ヨテイ</t>
    </rPh>
    <rPh sb="325" eb="327">
      <t>ヘイキン</t>
    </rPh>
    <rPh sb="330" eb="331">
      <t>クラ</t>
    </rPh>
    <rPh sb="333" eb="335">
      <t>ウワマワ</t>
    </rPh>
    <rPh sb="341" eb="343">
      <t>コンゴ</t>
    </rPh>
    <rPh sb="370" eb="371">
      <t>ヨ</t>
    </rPh>
    <phoneticPr fontId="4"/>
  </si>
  <si>
    <t xml:space="preserve">①有形固定資産減価償却率は類似団体平均と比べて同程度であるが、今後も計画的な施設更新が必要である。
②管路経年化率は類似団体平均と比べて良い状況であるが、徐々に増加している。今後耐用年数に達し、更新時期を迎える管路が増加することが予想される。
③管路更新率は昨年から上昇したが、今後も計画的な管路更新を行っていく。
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3" eb="15">
      <t>ルイジ</t>
    </rPh>
    <rPh sb="15" eb="17">
      <t>ダンタイ</t>
    </rPh>
    <rPh sb="17" eb="19">
      <t>ヘイキン</t>
    </rPh>
    <rPh sb="20" eb="21">
      <t>クラ</t>
    </rPh>
    <rPh sb="23" eb="26">
      <t>ドウテイド</t>
    </rPh>
    <rPh sb="31" eb="33">
      <t>コンゴ</t>
    </rPh>
    <rPh sb="34" eb="37">
      <t>ケイカクテキ</t>
    </rPh>
    <rPh sb="38" eb="40">
      <t>シセツ</t>
    </rPh>
    <rPh sb="40" eb="42">
      <t>コウシン</t>
    </rPh>
    <rPh sb="43" eb="45">
      <t>ヒツヨウ</t>
    </rPh>
    <rPh sb="51" eb="53">
      <t>カンロ</t>
    </rPh>
    <rPh sb="53" eb="56">
      <t>ケイネンカ</t>
    </rPh>
    <rPh sb="56" eb="57">
      <t>リツ</t>
    </rPh>
    <rPh sb="58" eb="60">
      <t>ルイジ</t>
    </rPh>
    <rPh sb="60" eb="62">
      <t>ダンタイ</t>
    </rPh>
    <rPh sb="62" eb="64">
      <t>ヘイキン</t>
    </rPh>
    <rPh sb="65" eb="66">
      <t>クラ</t>
    </rPh>
    <rPh sb="68" eb="69">
      <t>ヨ</t>
    </rPh>
    <rPh sb="70" eb="72">
      <t>ジョウキョウ</t>
    </rPh>
    <rPh sb="77" eb="79">
      <t>ジョジョ</t>
    </rPh>
    <rPh sb="80" eb="82">
      <t>ゾウカ</t>
    </rPh>
    <rPh sb="115" eb="117">
      <t>ヨソウ</t>
    </rPh>
    <rPh sb="123" eb="125">
      <t>カンロ</t>
    </rPh>
    <rPh sb="125" eb="127">
      <t>コウシン</t>
    </rPh>
    <rPh sb="127" eb="128">
      <t>リツ</t>
    </rPh>
    <rPh sb="129" eb="131">
      <t>サクネン</t>
    </rPh>
    <rPh sb="133" eb="135">
      <t>ジョウショウ</t>
    </rPh>
    <rPh sb="139" eb="141">
      <t>コンゴ</t>
    </rPh>
    <rPh sb="151" eb="152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</si>
</sst>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0.48</c:v>
                </c:pt>
                <c:pt idx="1">
                  <c:v>0.22</c:v>
                </c:pt>
                <c:pt idx="2">
                  <c:v>0.26</c:v>
                </c:pt>
                <c:pt idx="3">
                  <c:v>1.08</c:v>
                </c:pt>
                <c:pt idx="4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B-448F-AC8B-648D86E71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</c:v>
                </c:pt>
                <c:pt idx="1">
                  <c:v>0.56000000000000005</c:v>
                </c:pt>
                <c:pt idx="2">
                  <c:v>0.6</c:v>
                </c:pt>
                <c:pt idx="3">
                  <c:v>0.53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B-448F-AC8B-648D86E71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54.84</c:v>
                </c:pt>
                <c:pt idx="1">
                  <c:v>55.09</c:v>
                </c:pt>
                <c:pt idx="2">
                  <c:v>54.53</c:v>
                </c:pt>
                <c:pt idx="3">
                  <c:v>54.41</c:v>
                </c:pt>
                <c:pt idx="4">
                  <c:v>54.56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A-466F-89B8-3C41C3BFF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59.91</c:v>
                </c:pt>
                <c:pt idx="1">
                  <c:v>59.4</c:v>
                </c:pt>
                <c:pt idx="2">
                  <c:v>59.24</c:v>
                </c:pt>
                <c:pt idx="3">
                  <c:v>58.77</c:v>
                </c:pt>
                <c:pt idx="4">
                  <c:v>59.17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A-466F-89B8-3C41C3BFF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89.25</c:v>
                </c:pt>
                <c:pt idx="1">
                  <c:v>87.88</c:v>
                </c:pt>
                <c:pt idx="2">
                  <c:v>88.3</c:v>
                </c:pt>
                <c:pt idx="3">
                  <c:v>87.89</c:v>
                </c:pt>
                <c:pt idx="4">
                  <c:v>87.3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4-439C-ABCE-118D5059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87.26</c:v>
                </c:pt>
                <c:pt idx="1">
                  <c:v>87.57</c:v>
                </c:pt>
                <c:pt idx="2">
                  <c:v>87.26</c:v>
                </c:pt>
                <c:pt idx="3">
                  <c:v>86.95</c:v>
                </c:pt>
                <c:pt idx="4">
                  <c:v>86.58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4-439C-ABCE-118D5059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139.12</c:v>
                </c:pt>
                <c:pt idx="1">
                  <c:v>136.80000000000001</c:v>
                </c:pt>
                <c:pt idx="2">
                  <c:v>133.32</c:v>
                </c:pt>
                <c:pt idx="3">
                  <c:v>133.88</c:v>
                </c:pt>
                <c:pt idx="4">
                  <c:v>123.84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5-4D45-932D-BCC382F2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110.91</c:v>
                </c:pt>
                <c:pt idx="1">
                  <c:v>111.49</c:v>
                </c:pt>
                <c:pt idx="2">
                  <c:v>109.09</c:v>
                </c:pt>
                <c:pt idx="3">
                  <c:v>109.05</c:v>
                </c:pt>
                <c:pt idx="4">
                  <c:v>107.61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5-4D45-932D-BCC382F2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51.44</c:v>
                </c:pt>
                <c:pt idx="1">
                  <c:v>51.37</c:v>
                </c:pt>
                <c:pt idx="2">
                  <c:v>51.89</c:v>
                </c:pt>
                <c:pt idx="3">
                  <c:v>51.92</c:v>
                </c:pt>
                <c:pt idx="4">
                  <c:v>51.33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E-4A0C-B8CE-429E58480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49.2</c:v>
                </c:pt>
                <c:pt idx="1">
                  <c:v>50.01</c:v>
                </c:pt>
                <c:pt idx="2">
                  <c:v>50.99</c:v>
                </c:pt>
                <c:pt idx="3">
                  <c:v>51.79</c:v>
                </c:pt>
                <c:pt idx="4">
                  <c:v>52.02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E-4A0C-B8CE-429E58480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10.58</c:v>
                </c:pt>
                <c:pt idx="1">
                  <c:v>8.92</c:v>
                </c:pt>
                <c:pt idx="2">
                  <c:v>11.87</c:v>
                </c:pt>
                <c:pt idx="3">
                  <c:v>12.47</c:v>
                </c:pt>
                <c:pt idx="4">
                  <c:v>15.86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6-4C24-A871-8285A6C33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18.329999999999998</c:v>
                </c:pt>
                <c:pt idx="1">
                  <c:v>20.27</c:v>
                </c:pt>
                <c:pt idx="2">
                  <c:v>21.69</c:v>
                </c:pt>
                <c:pt idx="3">
                  <c:v>23.19</c:v>
                </c:pt>
                <c:pt idx="4">
                  <c:v>24.61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6-4C24-A871-8285A6C33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7-45DA-8EC0-8BF871B44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0.92</c:v>
                </c:pt>
                <c:pt idx="1">
                  <c:v>0.87</c:v>
                </c:pt>
                <c:pt idx="2">
                  <c:v>0.93</c:v>
                </c:pt>
                <c:pt idx="3">
                  <c:v>1.02</c:v>
                </c:pt>
                <c:pt idx="4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7-45DA-8EC0-8BF871B44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861.15</c:v>
                </c:pt>
                <c:pt idx="1">
                  <c:v>767.1</c:v>
                </c:pt>
                <c:pt idx="2">
                  <c:v>975.61</c:v>
                </c:pt>
                <c:pt idx="3">
                  <c:v>641.07000000000005</c:v>
                </c:pt>
                <c:pt idx="4">
                  <c:v>382.18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3-4BDE-859A-10C7CF40A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350.79</c:v>
                </c:pt>
                <c:pt idx="1">
                  <c:v>354.57</c:v>
                </c:pt>
                <c:pt idx="2">
                  <c:v>357.74</c:v>
                </c:pt>
                <c:pt idx="3">
                  <c:v>344.88</c:v>
                </c:pt>
                <c:pt idx="4">
                  <c:v>326.02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3-4BDE-859A-10C7CF40A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4.5599999999999996</c:v>
                </c:pt>
                <c:pt idx="1">
                  <c:v>3.32</c:v>
                </c:pt>
                <c:pt idx="2">
                  <c:v>2.77</c:v>
                </c:pt>
                <c:pt idx="3">
                  <c:v>2.2000000000000002</c:v>
                </c:pt>
                <c:pt idx="4">
                  <c:v>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3-4881-B140-4DB902D4D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322.92</c:v>
                </c:pt>
                <c:pt idx="1">
                  <c:v>303.45999999999998</c:v>
                </c:pt>
                <c:pt idx="2">
                  <c:v>307.27999999999997</c:v>
                </c:pt>
                <c:pt idx="3">
                  <c:v>304.02</c:v>
                </c:pt>
                <c:pt idx="4">
                  <c:v>300.54000000000002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3-4881-B140-4DB902D4D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134.22999999999999</c:v>
                </c:pt>
                <c:pt idx="1">
                  <c:v>130.91</c:v>
                </c:pt>
                <c:pt idx="2">
                  <c:v>127.73</c:v>
                </c:pt>
                <c:pt idx="3">
                  <c:v>128.01</c:v>
                </c:pt>
                <c:pt idx="4">
                  <c:v>115.33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3-49E3-89A9-EDF97B78C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100.85</c:v>
                </c:pt>
                <c:pt idx="1">
                  <c:v>103.79</c:v>
                </c:pt>
                <c:pt idx="2">
                  <c:v>98.3</c:v>
                </c:pt>
                <c:pt idx="3">
                  <c:v>98.89</c:v>
                </c:pt>
                <c:pt idx="4">
                  <c:v>99.25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3-49E3-89A9-EDF97B78C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98.48</c:v>
                </c:pt>
                <c:pt idx="1">
                  <c:v>100.97</c:v>
                </c:pt>
                <c:pt idx="2">
                  <c:v>103.51</c:v>
                </c:pt>
                <c:pt idx="3">
                  <c:v>103.54</c:v>
                </c:pt>
                <c:pt idx="4">
                  <c:v>115.13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E-4291-A881-467C23232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167.1</c:v>
                </c:pt>
                <c:pt idx="1">
                  <c:v>167.86</c:v>
                </c:pt>
                <c:pt idx="2">
                  <c:v>173.68</c:v>
                </c:pt>
                <c:pt idx="3">
                  <c:v>174.52</c:v>
                </c:pt>
                <c:pt idx="4">
                  <c:v>178.92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E-4291-A881-467C23232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59" zoomScaleNormal="100" workbookViewId="0">
      <selection activeCell="BJ54" sqref="BJ5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山梨県　甲斐市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A4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76370</v>
      </c>
      <c r="AM8" s="44"/>
      <c r="AN8" s="44"/>
      <c r="AO8" s="44"/>
      <c r="AP8" s="44"/>
      <c r="AQ8" s="44"/>
      <c r="AR8" s="44"/>
      <c r="AS8" s="44"/>
      <c r="AT8" s="45">
        <f>データ!$S$6</f>
        <v>71.95</v>
      </c>
      <c r="AU8" s="46"/>
      <c r="AV8" s="46"/>
      <c r="AW8" s="46"/>
      <c r="AX8" s="46"/>
      <c r="AY8" s="46"/>
      <c r="AZ8" s="46"/>
      <c r="BA8" s="46"/>
      <c r="BB8" s="47">
        <f>データ!$T$6</f>
        <v>1061.43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93.65</v>
      </c>
      <c r="J10" s="46"/>
      <c r="K10" s="46"/>
      <c r="L10" s="46"/>
      <c r="M10" s="46"/>
      <c r="N10" s="46"/>
      <c r="O10" s="80"/>
      <c r="P10" s="47">
        <f>データ!$P$6</f>
        <v>74.06</v>
      </c>
      <c r="Q10" s="47"/>
      <c r="R10" s="47"/>
      <c r="S10" s="47"/>
      <c r="T10" s="47"/>
      <c r="U10" s="47"/>
      <c r="V10" s="47"/>
      <c r="W10" s="44">
        <f>データ!$Q$6</f>
        <v>2431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56264</v>
      </c>
      <c r="AM10" s="44"/>
      <c r="AN10" s="44"/>
      <c r="AO10" s="44"/>
      <c r="AP10" s="44"/>
      <c r="AQ10" s="44"/>
      <c r="AR10" s="44"/>
      <c r="AS10" s="44"/>
      <c r="AT10" s="45">
        <f>データ!$V$6</f>
        <v>25.33</v>
      </c>
      <c r="AU10" s="46"/>
      <c r="AV10" s="46"/>
      <c r="AW10" s="46"/>
      <c r="AX10" s="46"/>
      <c r="AY10" s="46"/>
      <c r="AZ10" s="46"/>
      <c r="BA10" s="46"/>
      <c r="BB10" s="47">
        <f>データ!$W$6</f>
        <v>2221.2399999999998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111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112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110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x6wLyf8gh0wMQD8aB8aMRm1EriLrI2pZuCC7sxlTr3d3JMlMqUV0PgT4VUVDROJXDAXPvcUBFjhp9ph04Bbr6g==" saltValue="V4ibjeYossqa1m024ROHa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192104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山梨県　甲斐市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A4</v>
      </c>
      <c r="M6" s="20" t="str">
        <f t="shared" si="3"/>
        <v>非設置</v>
      </c>
      <c r="N6" s="21" t="str">
        <f t="shared" si="3"/>
        <v>-</v>
      </c>
      <c r="O6" s="21">
        <f t="shared" si="3"/>
        <v>93.65</v>
      </c>
      <c r="P6" s="21">
        <f t="shared" si="3"/>
        <v>74.06</v>
      </c>
      <c r="Q6" s="21">
        <f t="shared" si="3"/>
        <v>2431</v>
      </c>
      <c r="R6" s="21">
        <f t="shared" si="3"/>
        <v>76370</v>
      </c>
      <c r="S6" s="21">
        <f t="shared" si="3"/>
        <v>71.95</v>
      </c>
      <c r="T6" s="21">
        <f t="shared" si="3"/>
        <v>1061.43</v>
      </c>
      <c r="U6" s="21">
        <f t="shared" si="3"/>
        <v>56264</v>
      </c>
      <c r="V6" s="21">
        <f t="shared" si="3"/>
        <v>25.33</v>
      </c>
      <c r="W6" s="21">
        <f t="shared" si="3"/>
        <v>2221.2399999999998</v>
      </c>
      <c r="X6" s="22">
        <f>IF(X7="",NA(),X7)</f>
        <v>139.12</v>
      </c>
      <c r="Y6" s="22">
        <f t="shared" ref="Y6:AG6" si="4">IF(Y7="",NA(),Y7)</f>
        <v>136.80000000000001</v>
      </c>
      <c r="Z6" s="22">
        <f t="shared" si="4"/>
        <v>133.32</v>
      </c>
      <c r="AA6" s="22">
        <f t="shared" si="4"/>
        <v>133.88</v>
      </c>
      <c r="AB6" s="22">
        <f t="shared" si="4"/>
        <v>123.84</v>
      </c>
      <c r="AC6" s="22">
        <f t="shared" si="4"/>
        <v>110.91</v>
      </c>
      <c r="AD6" s="22">
        <f t="shared" si="4"/>
        <v>111.49</v>
      </c>
      <c r="AE6" s="22">
        <f t="shared" si="4"/>
        <v>109.09</v>
      </c>
      <c r="AF6" s="22">
        <f t="shared" si="4"/>
        <v>109.05</v>
      </c>
      <c r="AG6" s="22">
        <f t="shared" si="4"/>
        <v>107.61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0.92</v>
      </c>
      <c r="AO6" s="22">
        <f t="shared" si="5"/>
        <v>0.87</v>
      </c>
      <c r="AP6" s="22">
        <f t="shared" si="5"/>
        <v>0.93</v>
      </c>
      <c r="AQ6" s="22">
        <f t="shared" si="5"/>
        <v>1.02</v>
      </c>
      <c r="AR6" s="22">
        <f t="shared" si="5"/>
        <v>1.24</v>
      </c>
      <c r="AS6" s="21" t="str">
        <f>IF(AS7="","",IF(AS7="-","【-】","【"&amp;SUBSTITUTE(TEXT(AS7,"#,##0.00"),"-","△")&amp;"】"))</f>
        <v>【1.61】</v>
      </c>
      <c r="AT6" s="22">
        <f>IF(AT7="",NA(),AT7)</f>
        <v>861.15</v>
      </c>
      <c r="AU6" s="22">
        <f t="shared" ref="AU6:BC6" si="6">IF(AU7="",NA(),AU7)</f>
        <v>767.1</v>
      </c>
      <c r="AV6" s="22">
        <f t="shared" si="6"/>
        <v>975.61</v>
      </c>
      <c r="AW6" s="22">
        <f t="shared" si="6"/>
        <v>641.07000000000005</v>
      </c>
      <c r="AX6" s="22">
        <f t="shared" si="6"/>
        <v>382.18</v>
      </c>
      <c r="AY6" s="22">
        <f t="shared" si="6"/>
        <v>350.79</v>
      </c>
      <c r="AZ6" s="22">
        <f t="shared" si="6"/>
        <v>354.57</v>
      </c>
      <c r="BA6" s="22">
        <f t="shared" si="6"/>
        <v>357.74</v>
      </c>
      <c r="BB6" s="22">
        <f t="shared" si="6"/>
        <v>344.88</v>
      </c>
      <c r="BC6" s="22">
        <f t="shared" si="6"/>
        <v>326.02</v>
      </c>
      <c r="BD6" s="21" t="str">
        <f>IF(BD7="","",IF(BD7="-","【-】","【"&amp;SUBSTITUTE(TEXT(BD7,"#,##0.00"),"-","△")&amp;"】"))</f>
        <v>【239.69】</v>
      </c>
      <c r="BE6" s="22">
        <f>IF(BE7="",NA(),BE7)</f>
        <v>4.5599999999999996</v>
      </c>
      <c r="BF6" s="22">
        <f t="shared" ref="BF6:BN6" si="7">IF(BF7="",NA(),BF7)</f>
        <v>3.32</v>
      </c>
      <c r="BG6" s="22">
        <f t="shared" si="7"/>
        <v>2.77</v>
      </c>
      <c r="BH6" s="22">
        <f t="shared" si="7"/>
        <v>2.2000000000000002</v>
      </c>
      <c r="BI6" s="22">
        <f t="shared" si="7"/>
        <v>26.8</v>
      </c>
      <c r="BJ6" s="22">
        <f t="shared" si="7"/>
        <v>322.92</v>
      </c>
      <c r="BK6" s="22">
        <f t="shared" si="7"/>
        <v>303.45999999999998</v>
      </c>
      <c r="BL6" s="22">
        <f t="shared" si="7"/>
        <v>307.27999999999997</v>
      </c>
      <c r="BM6" s="22">
        <f t="shared" si="7"/>
        <v>304.02</v>
      </c>
      <c r="BN6" s="22">
        <f t="shared" si="7"/>
        <v>300.54000000000002</v>
      </c>
      <c r="BO6" s="21" t="str">
        <f>IF(BO7="","",IF(BO7="-","【-】","【"&amp;SUBSTITUTE(TEXT(BO7,"#,##0.00"),"-","△")&amp;"】"))</f>
        <v>【264.86】</v>
      </c>
      <c r="BP6" s="22">
        <f>IF(BP7="",NA(),BP7)</f>
        <v>134.22999999999999</v>
      </c>
      <c r="BQ6" s="22">
        <f t="shared" ref="BQ6:BY6" si="8">IF(BQ7="",NA(),BQ7)</f>
        <v>130.91</v>
      </c>
      <c r="BR6" s="22">
        <f t="shared" si="8"/>
        <v>127.73</v>
      </c>
      <c r="BS6" s="22">
        <f t="shared" si="8"/>
        <v>128.01</v>
      </c>
      <c r="BT6" s="22">
        <f t="shared" si="8"/>
        <v>115.33</v>
      </c>
      <c r="BU6" s="22">
        <f t="shared" si="8"/>
        <v>100.85</v>
      </c>
      <c r="BV6" s="22">
        <f t="shared" si="8"/>
        <v>103.79</v>
      </c>
      <c r="BW6" s="22">
        <f t="shared" si="8"/>
        <v>98.3</v>
      </c>
      <c r="BX6" s="22">
        <f t="shared" si="8"/>
        <v>98.89</v>
      </c>
      <c r="BY6" s="22">
        <f t="shared" si="8"/>
        <v>99.25</v>
      </c>
      <c r="BZ6" s="21" t="str">
        <f>IF(BZ7="","",IF(BZ7="-","【-】","【"&amp;SUBSTITUTE(TEXT(BZ7,"#,##0.00"),"-","△")&amp;"】"))</f>
        <v>【97.59】</v>
      </c>
      <c r="CA6" s="22">
        <f>IF(CA7="",NA(),CA7)</f>
        <v>98.48</v>
      </c>
      <c r="CB6" s="22">
        <f t="shared" ref="CB6:CJ6" si="9">IF(CB7="",NA(),CB7)</f>
        <v>100.97</v>
      </c>
      <c r="CC6" s="22">
        <f t="shared" si="9"/>
        <v>103.51</v>
      </c>
      <c r="CD6" s="22">
        <f t="shared" si="9"/>
        <v>103.54</v>
      </c>
      <c r="CE6" s="22">
        <f t="shared" si="9"/>
        <v>115.13</v>
      </c>
      <c r="CF6" s="22">
        <f t="shared" si="9"/>
        <v>167.1</v>
      </c>
      <c r="CG6" s="22">
        <f t="shared" si="9"/>
        <v>167.86</v>
      </c>
      <c r="CH6" s="22">
        <f t="shared" si="9"/>
        <v>173.68</v>
      </c>
      <c r="CI6" s="22">
        <f t="shared" si="9"/>
        <v>174.52</v>
      </c>
      <c r="CJ6" s="22">
        <f t="shared" si="9"/>
        <v>178.92</v>
      </c>
      <c r="CK6" s="21" t="str">
        <f>IF(CK7="","",IF(CK7="-","【-】","【"&amp;SUBSTITUTE(TEXT(CK7,"#,##0.00"),"-","△")&amp;"】"))</f>
        <v>【181.66】</v>
      </c>
      <c r="CL6" s="22">
        <f>IF(CL7="",NA(),CL7)</f>
        <v>54.84</v>
      </c>
      <c r="CM6" s="22">
        <f t="shared" ref="CM6:CU6" si="10">IF(CM7="",NA(),CM7)</f>
        <v>55.09</v>
      </c>
      <c r="CN6" s="22">
        <f t="shared" si="10"/>
        <v>54.53</v>
      </c>
      <c r="CO6" s="22">
        <f t="shared" si="10"/>
        <v>54.41</v>
      </c>
      <c r="CP6" s="22">
        <f t="shared" si="10"/>
        <v>54.56</v>
      </c>
      <c r="CQ6" s="22">
        <f t="shared" si="10"/>
        <v>59.91</v>
      </c>
      <c r="CR6" s="22">
        <f t="shared" si="10"/>
        <v>59.4</v>
      </c>
      <c r="CS6" s="22">
        <f t="shared" si="10"/>
        <v>59.24</v>
      </c>
      <c r="CT6" s="22">
        <f t="shared" si="10"/>
        <v>58.77</v>
      </c>
      <c r="CU6" s="22">
        <f t="shared" si="10"/>
        <v>59.17</v>
      </c>
      <c r="CV6" s="21" t="str">
        <f>IF(CV7="","",IF(CV7="-","【-】","【"&amp;SUBSTITUTE(TEXT(CV7,"#,##0.00"),"-","△")&amp;"】"))</f>
        <v>【60.21】</v>
      </c>
      <c r="CW6" s="22">
        <f>IF(CW7="",NA(),CW7)</f>
        <v>89.25</v>
      </c>
      <c r="CX6" s="22">
        <f t="shared" ref="CX6:DF6" si="11">IF(CX7="",NA(),CX7)</f>
        <v>87.88</v>
      </c>
      <c r="CY6" s="22">
        <f t="shared" si="11"/>
        <v>88.3</v>
      </c>
      <c r="CZ6" s="22">
        <f t="shared" si="11"/>
        <v>87.89</v>
      </c>
      <c r="DA6" s="22">
        <f t="shared" si="11"/>
        <v>87.3</v>
      </c>
      <c r="DB6" s="22">
        <f t="shared" si="11"/>
        <v>87.26</v>
      </c>
      <c r="DC6" s="22">
        <f t="shared" si="11"/>
        <v>87.57</v>
      </c>
      <c r="DD6" s="22">
        <f t="shared" si="11"/>
        <v>87.26</v>
      </c>
      <c r="DE6" s="22">
        <f t="shared" si="11"/>
        <v>86.95</v>
      </c>
      <c r="DF6" s="22">
        <f t="shared" si="11"/>
        <v>86.58</v>
      </c>
      <c r="DG6" s="21" t="str">
        <f>IF(DG7="","",IF(DG7="-","【-】","【"&amp;SUBSTITUTE(TEXT(DG7,"#,##0.00"),"-","△")&amp;"】"))</f>
        <v>【89.21】</v>
      </c>
      <c r="DH6" s="22">
        <f>IF(DH7="",NA(),DH7)</f>
        <v>51.44</v>
      </c>
      <c r="DI6" s="22">
        <f t="shared" ref="DI6:DQ6" si="12">IF(DI7="",NA(),DI7)</f>
        <v>51.37</v>
      </c>
      <c r="DJ6" s="22">
        <f t="shared" si="12"/>
        <v>51.89</v>
      </c>
      <c r="DK6" s="22">
        <f t="shared" si="12"/>
        <v>51.92</v>
      </c>
      <c r="DL6" s="22">
        <f t="shared" si="12"/>
        <v>51.33</v>
      </c>
      <c r="DM6" s="22">
        <f t="shared" si="12"/>
        <v>49.2</v>
      </c>
      <c r="DN6" s="22">
        <f t="shared" si="12"/>
        <v>50.01</v>
      </c>
      <c r="DO6" s="22">
        <f t="shared" si="12"/>
        <v>50.99</v>
      </c>
      <c r="DP6" s="22">
        <f t="shared" si="12"/>
        <v>51.79</v>
      </c>
      <c r="DQ6" s="22">
        <f t="shared" si="12"/>
        <v>52.02</v>
      </c>
      <c r="DR6" s="21" t="str">
        <f>IF(DR7="","",IF(DR7="-","【-】","【"&amp;SUBSTITUTE(TEXT(DR7,"#,##0.00"),"-","△")&amp;"】"))</f>
        <v>【52.41】</v>
      </c>
      <c r="DS6" s="22">
        <f>IF(DS7="",NA(),DS7)</f>
        <v>10.58</v>
      </c>
      <c r="DT6" s="22">
        <f t="shared" ref="DT6:EB6" si="13">IF(DT7="",NA(),DT7)</f>
        <v>8.92</v>
      </c>
      <c r="DU6" s="22">
        <f t="shared" si="13"/>
        <v>11.87</v>
      </c>
      <c r="DV6" s="22">
        <f t="shared" si="13"/>
        <v>12.47</v>
      </c>
      <c r="DW6" s="22">
        <f t="shared" si="13"/>
        <v>15.86</v>
      </c>
      <c r="DX6" s="22">
        <f t="shared" si="13"/>
        <v>18.329999999999998</v>
      </c>
      <c r="DY6" s="22">
        <f t="shared" si="13"/>
        <v>20.27</v>
      </c>
      <c r="DZ6" s="22">
        <f t="shared" si="13"/>
        <v>21.69</v>
      </c>
      <c r="EA6" s="22">
        <f t="shared" si="13"/>
        <v>23.19</v>
      </c>
      <c r="EB6" s="22">
        <f t="shared" si="13"/>
        <v>24.61</v>
      </c>
      <c r="EC6" s="21" t="str">
        <f>IF(EC7="","",IF(EC7="-","【-】","【"&amp;SUBSTITUTE(TEXT(EC7,"#,##0.00"),"-","△")&amp;"】"))</f>
        <v>【26.78】</v>
      </c>
      <c r="ED6" s="22">
        <f>IF(ED7="",NA(),ED7)</f>
        <v>0.48</v>
      </c>
      <c r="EE6" s="22">
        <f t="shared" ref="EE6:EM6" si="14">IF(EE7="",NA(),EE7)</f>
        <v>0.22</v>
      </c>
      <c r="EF6" s="22">
        <f t="shared" si="14"/>
        <v>0.26</v>
      </c>
      <c r="EG6" s="22">
        <f t="shared" si="14"/>
        <v>1.08</v>
      </c>
      <c r="EH6" s="22">
        <f t="shared" si="14"/>
        <v>1.51</v>
      </c>
      <c r="EI6" s="22">
        <f t="shared" si="14"/>
        <v>0.6</v>
      </c>
      <c r="EJ6" s="22">
        <f t="shared" si="14"/>
        <v>0.56000000000000005</v>
      </c>
      <c r="EK6" s="22">
        <f t="shared" si="14"/>
        <v>0.6</v>
      </c>
      <c r="EL6" s="22">
        <f t="shared" si="14"/>
        <v>0.53</v>
      </c>
      <c r="EM6" s="22">
        <f t="shared" si="14"/>
        <v>0.54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192104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93.65</v>
      </c>
      <c r="P7" s="25">
        <v>74.06</v>
      </c>
      <c r="Q7" s="25">
        <v>2431</v>
      </c>
      <c r="R7" s="25">
        <v>76370</v>
      </c>
      <c r="S7" s="25">
        <v>71.95</v>
      </c>
      <c r="T7" s="25">
        <v>1061.43</v>
      </c>
      <c r="U7" s="25">
        <v>56264</v>
      </c>
      <c r="V7" s="25">
        <v>25.33</v>
      </c>
      <c r="W7" s="25">
        <v>2221.2399999999998</v>
      </c>
      <c r="X7" s="25">
        <v>139.12</v>
      </c>
      <c r="Y7" s="25">
        <v>136.80000000000001</v>
      </c>
      <c r="Z7" s="25">
        <v>133.32</v>
      </c>
      <c r="AA7" s="25">
        <v>133.88</v>
      </c>
      <c r="AB7" s="25">
        <v>123.84</v>
      </c>
      <c r="AC7" s="25">
        <v>110.91</v>
      </c>
      <c r="AD7" s="25">
        <v>111.49</v>
      </c>
      <c r="AE7" s="25">
        <v>109.09</v>
      </c>
      <c r="AF7" s="25">
        <v>109.05</v>
      </c>
      <c r="AG7" s="25">
        <v>107.61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0.92</v>
      </c>
      <c r="AO7" s="25">
        <v>0.87</v>
      </c>
      <c r="AP7" s="25">
        <v>0.93</v>
      </c>
      <c r="AQ7" s="25">
        <v>1.02</v>
      </c>
      <c r="AR7" s="25">
        <v>1.24</v>
      </c>
      <c r="AS7" s="25">
        <v>1.61</v>
      </c>
      <c r="AT7" s="25">
        <v>861.15</v>
      </c>
      <c r="AU7" s="25">
        <v>767.1</v>
      </c>
      <c r="AV7" s="25">
        <v>975.61</v>
      </c>
      <c r="AW7" s="25">
        <v>641.07000000000005</v>
      </c>
      <c r="AX7" s="25">
        <v>382.18</v>
      </c>
      <c r="AY7" s="25">
        <v>350.79</v>
      </c>
      <c r="AZ7" s="25">
        <v>354.57</v>
      </c>
      <c r="BA7" s="25">
        <v>357.74</v>
      </c>
      <c r="BB7" s="25">
        <v>344.88</v>
      </c>
      <c r="BC7" s="25">
        <v>326.02</v>
      </c>
      <c r="BD7" s="25">
        <v>239.69</v>
      </c>
      <c r="BE7" s="25">
        <v>4.5599999999999996</v>
      </c>
      <c r="BF7" s="25">
        <v>3.32</v>
      </c>
      <c r="BG7" s="25">
        <v>2.77</v>
      </c>
      <c r="BH7" s="25">
        <v>2.2000000000000002</v>
      </c>
      <c r="BI7" s="25">
        <v>26.8</v>
      </c>
      <c r="BJ7" s="25">
        <v>322.92</v>
      </c>
      <c r="BK7" s="25">
        <v>303.45999999999998</v>
      </c>
      <c r="BL7" s="25">
        <v>307.27999999999997</v>
      </c>
      <c r="BM7" s="25">
        <v>304.02</v>
      </c>
      <c r="BN7" s="25">
        <v>300.54000000000002</v>
      </c>
      <c r="BO7" s="25">
        <v>264.86</v>
      </c>
      <c r="BP7" s="25">
        <v>134.22999999999999</v>
      </c>
      <c r="BQ7" s="25">
        <v>130.91</v>
      </c>
      <c r="BR7" s="25">
        <v>127.73</v>
      </c>
      <c r="BS7" s="25">
        <v>128.01</v>
      </c>
      <c r="BT7" s="25">
        <v>115.33</v>
      </c>
      <c r="BU7" s="25">
        <v>100.85</v>
      </c>
      <c r="BV7" s="25">
        <v>103.79</v>
      </c>
      <c r="BW7" s="25">
        <v>98.3</v>
      </c>
      <c r="BX7" s="25">
        <v>98.89</v>
      </c>
      <c r="BY7" s="25">
        <v>99.25</v>
      </c>
      <c r="BZ7" s="25">
        <v>97.59</v>
      </c>
      <c r="CA7" s="25">
        <v>98.48</v>
      </c>
      <c r="CB7" s="25">
        <v>100.97</v>
      </c>
      <c r="CC7" s="25">
        <v>103.51</v>
      </c>
      <c r="CD7" s="25">
        <v>103.54</v>
      </c>
      <c r="CE7" s="25">
        <v>115.13</v>
      </c>
      <c r="CF7" s="25">
        <v>167.1</v>
      </c>
      <c r="CG7" s="25">
        <v>167.86</v>
      </c>
      <c r="CH7" s="25">
        <v>173.68</v>
      </c>
      <c r="CI7" s="25">
        <v>174.52</v>
      </c>
      <c r="CJ7" s="25">
        <v>178.92</v>
      </c>
      <c r="CK7" s="25">
        <v>181.66</v>
      </c>
      <c r="CL7" s="25">
        <v>54.84</v>
      </c>
      <c r="CM7" s="25">
        <v>55.09</v>
      </c>
      <c r="CN7" s="25">
        <v>54.53</v>
      </c>
      <c r="CO7" s="25">
        <v>54.41</v>
      </c>
      <c r="CP7" s="25">
        <v>54.56</v>
      </c>
      <c r="CQ7" s="25">
        <v>59.91</v>
      </c>
      <c r="CR7" s="25">
        <v>59.4</v>
      </c>
      <c r="CS7" s="25">
        <v>59.24</v>
      </c>
      <c r="CT7" s="25">
        <v>58.77</v>
      </c>
      <c r="CU7" s="25">
        <v>59.17</v>
      </c>
      <c r="CV7" s="25">
        <v>60.21</v>
      </c>
      <c r="CW7" s="25">
        <v>89.25</v>
      </c>
      <c r="CX7" s="25">
        <v>87.88</v>
      </c>
      <c r="CY7" s="25">
        <v>88.3</v>
      </c>
      <c r="CZ7" s="25">
        <v>87.89</v>
      </c>
      <c r="DA7" s="25">
        <v>87.3</v>
      </c>
      <c r="DB7" s="25">
        <v>87.26</v>
      </c>
      <c r="DC7" s="25">
        <v>87.57</v>
      </c>
      <c r="DD7" s="25">
        <v>87.26</v>
      </c>
      <c r="DE7" s="25">
        <v>86.95</v>
      </c>
      <c r="DF7" s="25">
        <v>86.58</v>
      </c>
      <c r="DG7" s="25">
        <v>89.21</v>
      </c>
      <c r="DH7" s="25">
        <v>51.44</v>
      </c>
      <c r="DI7" s="25">
        <v>51.37</v>
      </c>
      <c r="DJ7" s="25">
        <v>51.89</v>
      </c>
      <c r="DK7" s="25">
        <v>51.92</v>
      </c>
      <c r="DL7" s="25">
        <v>51.33</v>
      </c>
      <c r="DM7" s="25">
        <v>49.2</v>
      </c>
      <c r="DN7" s="25">
        <v>50.01</v>
      </c>
      <c r="DO7" s="25">
        <v>50.99</v>
      </c>
      <c r="DP7" s="25">
        <v>51.79</v>
      </c>
      <c r="DQ7" s="25">
        <v>52.02</v>
      </c>
      <c r="DR7" s="25">
        <v>52.41</v>
      </c>
      <c r="DS7" s="25">
        <v>10.58</v>
      </c>
      <c r="DT7" s="25">
        <v>8.92</v>
      </c>
      <c r="DU7" s="25">
        <v>11.87</v>
      </c>
      <c r="DV7" s="25">
        <v>12.47</v>
      </c>
      <c r="DW7" s="25">
        <v>15.86</v>
      </c>
      <c r="DX7" s="25">
        <v>18.329999999999998</v>
      </c>
      <c r="DY7" s="25">
        <v>20.27</v>
      </c>
      <c r="DZ7" s="25">
        <v>21.69</v>
      </c>
      <c r="EA7" s="25">
        <v>23.19</v>
      </c>
      <c r="EB7" s="25">
        <v>24.61</v>
      </c>
      <c r="EC7" s="25">
        <v>26.78</v>
      </c>
      <c r="ED7" s="25">
        <v>0.48</v>
      </c>
      <c r="EE7" s="25">
        <v>0.22</v>
      </c>
      <c r="EF7" s="25">
        <v>0.26</v>
      </c>
      <c r="EG7" s="25">
        <v>1.08</v>
      </c>
      <c r="EH7" s="25">
        <v>1.51</v>
      </c>
      <c r="EI7" s="25">
        <v>0.6</v>
      </c>
      <c r="EJ7" s="25">
        <v>0.56000000000000005</v>
      </c>
      <c r="EK7" s="25">
        <v>0.6</v>
      </c>
      <c r="EL7" s="25">
        <v>0.53</v>
      </c>
      <c r="EM7" s="25">
        <v>0.54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108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藤井亮一</cp:lastModifiedBy>
  <dcterms:created xsi:type="dcterms:W3CDTF">2025-12-12T09:16:14Z</dcterms:created>
  <dcterms:modified xsi:type="dcterms:W3CDTF">2026-01-29T01:23:47Z</dcterms:modified>
  <cp:category/>
</cp:coreProperties>
</file>