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Office\fsv\24上下水道局\01上下水道総務\01総務担当\06各種統計・調査\01.経営比較分析表\経営比較分析表R7（6年度決算）\03.北杜市→市町村課\"/>
    </mc:Choice>
  </mc:AlternateContent>
  <xr:revisionPtr revIDLastSave="0" documentId="13_ncr:1_{923CF010-763B-4738-B675-EF45306DD7BB}" xr6:coauthVersionLast="47" xr6:coauthVersionMax="47" xr10:uidLastSave="{00000000-0000-0000-0000-000000000000}"/>
  <workbookProtection workbookAlgorithmName="SHA-512" workbookHashValue="hEIIRKcQOaKcVgBz0WQORz/TdjINZ633Xh8UCS8vsRCURDklIM7yLU2gKbUAiNQ1oHuzd/X8bzIM5ESzcSJQTw==" workbookSaltValue="dhlBs7Bz/NZK+IjJftf6W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G85" i="4"/>
  <c r="E85" i="4"/>
  <c r="P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<sst xmlns="http://schemas.openxmlformats.org/spreadsheetml/2006/main" count="231" uniqueCount="118">
  <si>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</si>
  <si>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</si>
  <si>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</si>
  <si>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</si>
  <si>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</si>
  <si>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</si>
  <si>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</si>
  <si>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</si>
  <si>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</si>
  <si>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</si>
  <si>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</si>
  <si>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</si>
  <si>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</si>
  <si>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</si>
  <si>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</si>
  <si>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</si>
  <si>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</si>
  <si>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</si>
  <si>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</si>
  <si>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</si>
  <si>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</si>
  <si>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</si>
  <si>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</si>
  <si>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</si>
  <si>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</si>
  <si>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</si>
  <si>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</si>
  <si>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</si>
  <si>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</si>
  <si>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</si>
  <si>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</si>
  <si>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</si>
  <si>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</si>
  <si>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</si>
  <si>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</si>
  <si>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</si>
  <si>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</si>
  <si>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</si>
  <si>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</si>
  <si>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</si>
  <si>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</si>
  <si>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</si>
  <si>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</si>
  <si>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</si>
  <si>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</si>
  <si>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</si>
  <si>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</si>
  <si>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</si>
  <si>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</si>
  <si>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</si>
  <si>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</si>
  <si>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</si>
  <si>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</si>
  <si>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</si>
  <si>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</si>
  <si>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</si>
  <si>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</si>
  <si>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</si>
  <si>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</si>
  <si>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</si>
  <si>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</si>
  <si>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</si>
  <si>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</si>
  <si>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</si>
  <si>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</si>
  <si>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</si>
  <si>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</si>
  <si>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</si>
  <si>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</si>
  <si>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</si>
  <si>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</si>
  <si>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</si>
  <si>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</si>
  <si>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</si>
  <si>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</si>
  <si>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</si>
  <si>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</si>
  <si>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</si>
  <si>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</si>
  <si>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</si>
  <si>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</si>
  <si>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</si>
  <si>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</si>
  <si>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</si>
  <si>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</si>
  <si>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</si>
  <si>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</si>
  <si>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</si>
  <si>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</si>
  <si>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</si>
  <si>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</si>
  <si>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</si>
  <si>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</si>
  <si>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</si>
  <si>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</si>
  <si>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</si>
  <si>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北杜市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</si>
  <si>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</si>
  <si>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</si>
  <si>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</si>
  <si>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</si>
  <si>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</si>
  <si>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</si>
  <si>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</si>
  <si>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</si>
  <si>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</si>
  <si>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</si>
  <si>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</si>
  <si>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</si>
  <si>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</si>
  <si>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</si>
  <si>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</si>
  <si>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</si>
  <si>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</si>
  <si>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</si>
  <si>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rFont val="ＭＳ ゴシック"/>
        <family val="3"/>
        <charset val="128"/>
      </rPr>
      <t>　管渠老朽化率は、供用開始から38年であるため、法定耐用年数を経過していないことから、算出されてはいないものの、有形固定資産減価償却率は他団体を大きく上回るため、管渠を含めた下水道施設の更新需要が高まってきている。</t>
    </r>
    <r>
      <rPr>
        <sz val="11"/>
        <color rgb="FFFF0000"/>
        <rFont val="ＭＳ ゴシック"/>
        <family val="3"/>
        <charset val="128"/>
      </rPr>
      <t xml:space="preserve">
</t>
    </r>
    <r>
      <rPr>
        <sz val="11"/>
        <rFont val="ＭＳ ゴシック"/>
        <family val="3"/>
        <charset val="128"/>
      </rPr>
      <t>　また、施設更新については、施設利用率から考えると過剰な施設の規模となっていることから、施設及び機器の更新の際にはダウンサイジングを検討するなど、経費削減に努める必要がある。</t>
    </r>
    <rPh sb="1" eb="3">
      <t>カンキョ</t>
    </rPh>
    <rPh sb="3" eb="6">
      <t>ロウキュウカ</t>
    </rPh>
    <rPh sb="6" eb="7">
      <t>リツ</t>
    </rPh>
    <rPh sb="9" eb="13">
      <t>キョウヨウカイシ</t>
    </rPh>
    <rPh sb="17" eb="18">
      <t>ネン</t>
    </rPh>
    <rPh sb="24" eb="30">
      <t>ホウテイタイヨウネンスウ</t>
    </rPh>
    <rPh sb="31" eb="33">
      <t>ケイカ</t>
    </rPh>
    <rPh sb="43" eb="45">
      <t>サンシュツ</t>
    </rPh>
    <rPh sb="62" eb="64">
      <t>ゲンカ</t>
    </rPh>
    <rPh sb="64" eb="67">
      <t>ショウキャクリツ</t>
    </rPh>
    <rPh sb="68" eb="71">
      <t>タダンタイ</t>
    </rPh>
    <rPh sb="72" eb="73">
      <t>オオ</t>
    </rPh>
    <rPh sb="75" eb="77">
      <t>ウワマワ</t>
    </rPh>
    <rPh sb="81" eb="83">
      <t>カンキョ</t>
    </rPh>
    <rPh sb="84" eb="85">
      <t>フク</t>
    </rPh>
    <rPh sb="87" eb="90">
      <t>ゲスイドウ</t>
    </rPh>
    <rPh sb="90" eb="92">
      <t>シセツ</t>
    </rPh>
    <rPh sb="112" eb="116">
      <t>シセツコウシン</t>
    </rPh>
    <rPh sb="122" eb="127">
      <t>シセツリヨウリツ</t>
    </rPh>
    <rPh sb="152" eb="154">
      <t>シセツ</t>
    </rPh>
    <rPh sb="154" eb="155">
      <t>オヨ</t>
    </rPh>
    <rPh sb="156" eb="158">
      <t>キキ</t>
    </rPh>
    <rPh sb="174" eb="176">
      <t>ケントウ</t>
    </rPh>
    <rPh sb="181" eb="183">
      <t>ケイヒ</t>
    </rPh>
    <rPh sb="183" eb="185">
      <t>サクゲン</t>
    </rPh>
    <rPh sb="186" eb="187">
      <t>ツト</t>
    </rPh>
    <phoneticPr fontId="4"/>
  </si>
  <si>
    <r>
      <rPr>
        <sz val="11"/>
        <rFont val="ＭＳ ゴシック"/>
        <family val="3"/>
        <charset val="128"/>
      </rPr>
      <t>　健全経営の水準とされる経常収支比率は、100％を上回っているものの、料金水準の妥当性を示す経費回収率は100％を下回っていることから、一般会計繰入金でかろうじて均衡を保っているにすぎず、建設改良事業の財源を確保できる水準となっていない状況である。</t>
    </r>
    <r>
      <rPr>
        <sz val="11"/>
        <color rgb="FFFF0000"/>
        <rFont val="ＭＳ ゴシック"/>
        <family val="3"/>
        <charset val="128"/>
      </rPr>
      <t xml:space="preserve">
</t>
    </r>
    <r>
      <rPr>
        <sz val="11"/>
        <rFont val="ＭＳ ゴシック"/>
        <family val="3"/>
        <charset val="128"/>
      </rPr>
      <t>　また、流動比率は年々改善が見られるものの、他団体との比較では低いため、留保されている現金等が少なく、１年以内に支払うべき債務に対する支払い能力が低い状況である。</t>
    </r>
    <r>
      <rPr>
        <sz val="11"/>
        <color rgb="FFFF0000"/>
        <rFont val="ＭＳ ゴシック"/>
        <family val="3"/>
        <charset val="128"/>
      </rPr>
      <t xml:space="preserve">
</t>
    </r>
    <r>
      <rPr>
        <sz val="11"/>
        <rFont val="ＭＳ ゴシック"/>
        <family val="3"/>
        <charset val="128"/>
      </rPr>
      <t>　企業債残高対事業規模比率は類似団体平均より非常に低い水準であるが、企業債の償還を一般会計繰入金により賄っていることが要因である。今後は施設等の統廃合や改築工事を実施していくが、企業債残高の減少を踏まえ、企業債への依存度に留意するとともに、受益者負担が原則の公営企業における公費負担の在り方についても検討を行う必要がある。</t>
    </r>
    <r>
      <rPr>
        <sz val="11"/>
        <color rgb="FFFF0000"/>
        <rFont val="ＭＳ ゴシック"/>
        <family val="3"/>
        <charset val="128"/>
      </rPr>
      <t xml:space="preserve">
　</t>
    </r>
    <r>
      <rPr>
        <sz val="11"/>
        <rFont val="ＭＳ ゴシック"/>
        <family val="3"/>
        <charset val="128"/>
      </rPr>
      <t>汚水処理原価は他団体よりも低い状況であるが、昨今の物価高騰等の影響により、増加傾向である。汚水処理原価の増加に伴い、経費回収率は昨年度比で1.93％減少していることから、経費削減等の経営改善を図る必要がある。
　そのため、ストックマネジメント計画に基づく施設の統廃合や包括的民間委託などを計画的に実施することで、施設利用率を向上させ、汚水処理原価を抑えるなど、効率的な事業経営を目指す必要がある。</t>
    </r>
    <rPh sb="134" eb="136">
      <t>ネンネン</t>
    </rPh>
    <rPh sb="136" eb="138">
      <t>カイゼン</t>
    </rPh>
    <rPh sb="139" eb="140">
      <t>ミ</t>
    </rPh>
    <rPh sb="147" eb="150">
      <t>タダンタイ</t>
    </rPh>
    <rPh sb="152" eb="154">
      <t>ヒカク</t>
    </rPh>
    <rPh sb="156" eb="157">
      <t>ヒク</t>
    </rPh>
    <rPh sb="161" eb="163">
      <t>リュウホ</t>
    </rPh>
    <rPh sb="168" eb="171">
      <t>ゲンキントウ</t>
    </rPh>
    <rPh sb="172" eb="173">
      <t>スク</t>
    </rPh>
    <rPh sb="177" eb="178">
      <t>ネン</t>
    </rPh>
    <rPh sb="178" eb="180">
      <t>イナイ</t>
    </rPh>
    <rPh sb="181" eb="183">
      <t>シハラ</t>
    </rPh>
    <rPh sb="241" eb="244">
      <t>キギョウサイ</t>
    </rPh>
    <rPh sb="245" eb="247">
      <t>ショウカン</t>
    </rPh>
    <rPh sb="248" eb="252">
      <t>イッパンカイケイ</t>
    </rPh>
    <rPh sb="252" eb="255">
      <t>クリイレキン</t>
    </rPh>
    <rPh sb="258" eb="259">
      <t>マカナ</t>
    </rPh>
    <rPh sb="266" eb="268">
      <t>ヨウイン</t>
    </rPh>
    <rPh sb="279" eb="282">
      <t>トウハイゴウ</t>
    </rPh>
    <rPh sb="283" eb="285">
      <t>カイチク</t>
    </rPh>
    <rPh sb="296" eb="299">
      <t>キギョウサイ</t>
    </rPh>
    <rPh sb="299" eb="301">
      <t>ザンダカ</t>
    </rPh>
    <rPh sb="302" eb="304">
      <t>ゲンショウ</t>
    </rPh>
    <rPh sb="305" eb="306">
      <t>フ</t>
    </rPh>
    <rPh sb="309" eb="312">
      <t>キギョウサイ</t>
    </rPh>
    <rPh sb="314" eb="316">
      <t>イゾン</t>
    </rPh>
    <rPh sb="316" eb="317">
      <t>ド</t>
    </rPh>
    <rPh sb="318" eb="320">
      <t>リュウイ</t>
    </rPh>
    <rPh sb="327" eb="330">
      <t>ジュエキシャ</t>
    </rPh>
    <rPh sb="330" eb="332">
      <t>フタン</t>
    </rPh>
    <rPh sb="333" eb="335">
      <t>ゲンソク</t>
    </rPh>
    <rPh sb="336" eb="340">
      <t>コウエイキギョウ</t>
    </rPh>
    <rPh sb="344" eb="346">
      <t>コウヒ</t>
    </rPh>
    <rPh sb="346" eb="348">
      <t>フタン</t>
    </rPh>
    <rPh sb="349" eb="350">
      <t>ア</t>
    </rPh>
    <rPh sb="351" eb="352">
      <t>カタ</t>
    </rPh>
    <rPh sb="357" eb="359">
      <t>ケントウ</t>
    </rPh>
    <rPh sb="360" eb="361">
      <t>オコナ</t>
    </rPh>
    <rPh sb="370" eb="374">
      <t>オスイショリ</t>
    </rPh>
    <rPh sb="374" eb="376">
      <t>ゲンカ</t>
    </rPh>
    <rPh sb="377" eb="380">
      <t>タダンタイ</t>
    </rPh>
    <rPh sb="383" eb="384">
      <t>ヒク</t>
    </rPh>
    <rPh sb="385" eb="387">
      <t>ジョウキョウ</t>
    </rPh>
    <rPh sb="392" eb="394">
      <t>サッコン</t>
    </rPh>
    <rPh sb="395" eb="399">
      <t>ブッカコウトウ</t>
    </rPh>
    <rPh sb="399" eb="400">
      <t>トウ</t>
    </rPh>
    <rPh sb="401" eb="403">
      <t>エイキョウ</t>
    </rPh>
    <rPh sb="407" eb="409">
      <t>ゾウカ</t>
    </rPh>
    <rPh sb="409" eb="411">
      <t>ケイコウ</t>
    </rPh>
    <rPh sb="415" eb="419">
      <t>オスイショリ</t>
    </rPh>
    <rPh sb="419" eb="421">
      <t>ゲンカ</t>
    </rPh>
    <rPh sb="422" eb="424">
      <t>ゾウカ</t>
    </rPh>
    <rPh sb="425" eb="426">
      <t>トモナ</t>
    </rPh>
    <rPh sb="428" eb="432">
      <t>ケイヒカイシュウ</t>
    </rPh>
    <rPh sb="432" eb="433">
      <t>リツ</t>
    </rPh>
    <rPh sb="434" eb="438">
      <t>サクネンドヒ</t>
    </rPh>
    <rPh sb="444" eb="446">
      <t>ゲンショウ</t>
    </rPh>
    <rPh sb="455" eb="460">
      <t>ケイヒサクゲントウ</t>
    </rPh>
    <rPh sb="461" eb="465">
      <t>ケイエイカイゼン</t>
    </rPh>
    <rPh sb="466" eb="467">
      <t>ハカ</t>
    </rPh>
    <rPh sb="468" eb="470">
      <t>ヒツヨウ</t>
    </rPh>
    <rPh sb="491" eb="493">
      <t>ケイカク</t>
    </rPh>
    <rPh sb="494" eb="495">
      <t>モト</t>
    </rPh>
    <rPh sb="526" eb="531">
      <t>シセツリヨウリツ</t>
    </rPh>
    <rPh sb="532" eb="534">
      <t>コウジョウ</t>
    </rPh>
    <rPh sb="550" eb="553">
      <t>コウリツテキ</t>
    </rPh>
    <rPh sb="554" eb="558">
      <t>ジギョウケイエイ</t>
    </rPh>
    <rPh sb="559" eb="561">
      <t>メザ</t>
    </rPh>
    <rPh sb="562" eb="564">
      <t>ヒツヨウ</t>
    </rPh>
    <phoneticPr fontId="4"/>
  </si>
  <si>
    <t>　本市の下水道事業は、令和2年の地方公営企業会計への移行に際し、組織編制及び公金徴収業務の民間委託などの事務の効率化を行い、経営の健全化に努めてきたが、人口減少や節水意識の向上により、有収水量の大幅な増加が見込めないなど、今後の経営は一層厳しさを増す状況となることが予想される。
　そのため、令和5年度に策定した「北杜市上下水道事業経営基本計画」に基づき、PPP/PFI等の導入検討を行い、より包括的に維持管理を行うことによるランニングコストの抑制と、ストックマネジメントによる施設の統廃合に取り組むなど、より一層財政収支の適正を図り経営の健全化を図ることが求められる。</t>
    <rPh sb="4" eb="5">
      <t>ゲ</t>
    </rPh>
    <rPh sb="164" eb="166">
      <t>ジギョウ</t>
    </rPh>
    <rPh sb="187" eb="191">
      <t>ドウニュウケントウ</t>
    </rPh>
    <rPh sb="192" eb="193">
      <t>オコナ</t>
    </rPh>
    <rPh sb="239" eb="241">
      <t>シセツ</t>
    </rPh>
    <rPh sb="242" eb="245">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</si>
</sst>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D3-4FF8-B49E-47250CC4BA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5DD3-4FF8-B49E-47250CC4BA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40.909999999999997</c:v>
                </c:pt>
                <c:pt idx="1">
                  <c:v>42.37</c:v>
                </c:pt>
                <c:pt idx="2">
                  <c:v>40</c:v>
                </c:pt>
                <c:pt idx="3">
                  <c:v>51.25</c:v>
                </c:pt>
                <c:pt idx="4">
                  <c:v>42.82</c:v>
                </c:pt>
              </c:numCache>
            </c:numRef>
          </c:val>
          <c:extLst>
            <c:ext xmlns:c16="http://schemas.microsoft.com/office/drawing/2014/chart" uri="{C3380CC4-5D6E-409C-BE32-E72D297353CC}">
              <c16:uniqueId val="{00000000-1613-4988-97D7-2C80EAC5E3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1613-4988-97D7-2C80EAC5E3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79.180000000000007</c:v>
                </c:pt>
                <c:pt idx="1">
                  <c:v>79.17</c:v>
                </c:pt>
                <c:pt idx="2">
                  <c:v>79.180000000000007</c:v>
                </c:pt>
                <c:pt idx="3">
                  <c:v>79.78</c:v>
                </c:pt>
                <c:pt idx="4">
                  <c:v>79.69</c:v>
                </c:pt>
              </c:numCache>
            </c:numRef>
          </c:val>
          <c:extLst>
            <c:ext xmlns:c16="http://schemas.microsoft.com/office/drawing/2014/chart" uri="{C3380CC4-5D6E-409C-BE32-E72D297353CC}">
              <c16:uniqueId val="{00000000-622B-481D-96DD-1C6C352A0C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622B-481D-96DD-1C6C352A0C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102.58</c:v>
                </c:pt>
                <c:pt idx="1">
                  <c:v>104.87</c:v>
                </c:pt>
                <c:pt idx="2">
                  <c:v>104.23</c:v>
                </c:pt>
                <c:pt idx="3">
                  <c:v>104.03</c:v>
                </c:pt>
                <c:pt idx="4">
                  <c:v>105.99</c:v>
                </c:pt>
              </c:numCache>
            </c:numRef>
          </c:val>
          <c:extLst>
            <c:ext xmlns:c16="http://schemas.microsoft.com/office/drawing/2014/chart" uri="{C3380CC4-5D6E-409C-BE32-E72D297353CC}">
              <c16:uniqueId val="{00000000-CD1D-4337-84D7-66CCBBC6DE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CD1D-4337-84D7-66CCBBC6DE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48.55</c:v>
                </c:pt>
                <c:pt idx="1">
                  <c:v>50.31</c:v>
                </c:pt>
                <c:pt idx="2">
                  <c:v>52.05</c:v>
                </c:pt>
                <c:pt idx="3">
                  <c:v>53.65</c:v>
                </c:pt>
                <c:pt idx="4">
                  <c:v>54.95</c:v>
                </c:pt>
              </c:numCache>
            </c:numRef>
          </c:val>
          <c:extLst>
            <c:ext xmlns:c16="http://schemas.microsoft.com/office/drawing/2014/chart" uri="{C3380CC4-5D6E-409C-BE32-E72D297353CC}">
              <c16:uniqueId val="{00000000-3C3C-484A-94E6-04D56BECBC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C3C-484A-94E6-04D56BECBC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A9-4F8B-93D1-10CBA54F20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87A9-4F8B-93D1-10CBA54F20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AE-431E-A679-0BDD71033B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FBAE-431E-A679-0BDD71033B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7.66</c:v>
                </c:pt>
                <c:pt idx="1">
                  <c:v>12.81</c:v>
                </c:pt>
                <c:pt idx="2">
                  <c:v>17.36</c:v>
                </c:pt>
                <c:pt idx="3">
                  <c:v>27.6</c:v>
                </c:pt>
                <c:pt idx="4">
                  <c:v>24.6</c:v>
                </c:pt>
              </c:numCache>
            </c:numRef>
          </c:val>
          <c:extLst>
            <c:ext xmlns:c16="http://schemas.microsoft.com/office/drawing/2014/chart" uri="{C3380CC4-5D6E-409C-BE32-E72D297353CC}">
              <c16:uniqueId val="{00000000-C009-4AF7-AF56-171FB9F95A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009-4AF7-AF56-171FB9F95A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298.12</c:v>
                </c:pt>
                <c:pt idx="1">
                  <c:v>348.76</c:v>
                </c:pt>
                <c:pt idx="2">
                  <c:v>124.43</c:v>
                </c:pt>
                <c:pt idx="3">
                  <c:v>50.96</c:v>
                </c:pt>
                <c:pt idx="4" formatCode="#,##0.00;&quot;△&quot;#,##0.00">
                  <c:v>0</c:v>
                </c:pt>
              </c:numCache>
            </c:numRef>
          </c:val>
          <c:extLst>
            <c:ext xmlns:c16="http://schemas.microsoft.com/office/drawing/2014/chart" uri="{C3380CC4-5D6E-409C-BE32-E72D297353CC}">
              <c16:uniqueId val="{00000000-60FA-4A85-9EB1-0685F07FDA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60FA-4A85-9EB1-0685F07FDA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93.6</c:v>
                </c:pt>
                <c:pt idx="1">
                  <c:v>93.01</c:v>
                </c:pt>
                <c:pt idx="2">
                  <c:v>95.16</c:v>
                </c:pt>
                <c:pt idx="3">
                  <c:v>95.75</c:v>
                </c:pt>
                <c:pt idx="4">
                  <c:v>93.82</c:v>
                </c:pt>
              </c:numCache>
            </c:numRef>
          </c:val>
          <c:extLst>
            <c:ext xmlns:c16="http://schemas.microsoft.com/office/drawing/2014/chart" uri="{C3380CC4-5D6E-409C-BE32-E72D297353CC}">
              <c16:uniqueId val="{00000000-338C-4E00-828F-C489B49C57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338C-4E00-828F-C489B49C57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154.80000000000001</c:v>
                </c:pt>
              </c:numCache>
            </c:numRef>
          </c:val>
          <c:extLst>
            <c:ext xmlns:c16="http://schemas.microsoft.com/office/drawing/2014/chart" uri="{C3380CC4-5D6E-409C-BE32-E72D297353CC}">
              <c16:uniqueId val="{00000000-E887-4F2A-B2D9-DBE5BC5449A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E887-4F2A-B2D9-DBE5BC5449A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0" zoomScale="70" zoomScaleNormal="7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山梨県　北杜市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D1</v>
      </c>
      <c r="X8" s="70"/>
      <c r="Y8" s="70"/>
      <c r="Z8" s="70"/>
      <c r="AA8" s="70"/>
      <c r="AB8" s="70"/>
      <c r="AC8" s="70"/>
      <c r="AD8" s="71" t="str">
        <f>データ!$M$6</f>
        <v>非設置</v>
      </c>
      <c r="AE8" s="71"/>
      <c r="AF8" s="71"/>
      <c r="AG8" s="71"/>
      <c r="AH8" s="71"/>
      <c r="AI8" s="71"/>
      <c r="AJ8" s="71"/>
      <c r="AK8" s="3"/>
      <c r="AL8" s="50">
        <f>データ!S6</f>
        <v>45380</v>
      </c>
      <c r="AM8" s="50"/>
      <c r="AN8" s="50"/>
      <c r="AO8" s="50"/>
      <c r="AP8" s="50"/>
      <c r="AQ8" s="50"/>
      <c r="AR8" s="50"/>
      <c r="AS8" s="50"/>
      <c r="AT8" s="51">
        <f>データ!T6</f>
        <v>602.48</v>
      </c>
      <c r="AU8" s="51"/>
      <c r="AV8" s="51"/>
      <c r="AW8" s="51"/>
      <c r="AX8" s="51"/>
      <c r="AY8" s="51"/>
      <c r="AZ8" s="51"/>
      <c r="BA8" s="51"/>
      <c r="BB8" s="51">
        <f>データ!U6</f>
        <v>75.319999999999993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59.46</v>
      </c>
      <c r="J10" s="51"/>
      <c r="K10" s="51"/>
      <c r="L10" s="51"/>
      <c r="M10" s="51"/>
      <c r="N10" s="51"/>
      <c r="O10" s="51"/>
      <c r="P10" s="51">
        <f>データ!P6</f>
        <v>63.84</v>
      </c>
      <c r="Q10" s="51"/>
      <c r="R10" s="51"/>
      <c r="S10" s="51"/>
      <c r="T10" s="51"/>
      <c r="U10" s="51"/>
      <c r="V10" s="51"/>
      <c r="W10" s="51">
        <f>データ!Q6</f>
        <v>90.58</v>
      </c>
      <c r="X10" s="51"/>
      <c r="Y10" s="51"/>
      <c r="Z10" s="51"/>
      <c r="AA10" s="51"/>
      <c r="AB10" s="51"/>
      <c r="AC10" s="51"/>
      <c r="AD10" s="50">
        <f>データ!R6</f>
        <v>2310</v>
      </c>
      <c r="AE10" s="50"/>
      <c r="AF10" s="50"/>
      <c r="AG10" s="50"/>
      <c r="AH10" s="50"/>
      <c r="AI10" s="50"/>
      <c r="AJ10" s="50"/>
      <c r="AK10" s="2"/>
      <c r="AL10" s="50">
        <f>データ!V6</f>
        <v>28794</v>
      </c>
      <c r="AM10" s="50"/>
      <c r="AN10" s="50"/>
      <c r="AO10" s="50"/>
      <c r="AP10" s="50"/>
      <c r="AQ10" s="50"/>
      <c r="AR10" s="50"/>
      <c r="AS10" s="50"/>
      <c r="AT10" s="51">
        <f>データ!W6</f>
        <v>17.46</v>
      </c>
      <c r="AU10" s="51"/>
      <c r="AV10" s="51"/>
      <c r="AW10" s="51"/>
      <c r="AX10" s="51"/>
      <c r="AY10" s="51"/>
      <c r="AZ10" s="51"/>
      <c r="BA10" s="51"/>
      <c r="BB10" s="51">
        <f>データ!X6</f>
        <v>1649.14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117</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aenk/jjnUQOpHVGYfit2ueTj0l0q3+3JXgbwu7tzwRFFLYoHZjEQw+59FgLoy7NbqzAsawgLqnj1dRjn453Ew==" saltValue="Rj9jFuSaR/Qrvf9GzWw7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192091</v>
      </c>
      <c r="D6" s="19">
        <f t="shared" si="3"/>
        <v>46</v>
      </c>
      <c r="E6" s="19">
        <f t="shared" si="3"/>
        <v>17</v>
      </c>
      <c r="F6" s="19">
        <f t="shared" si="3"/>
        <v>4</v>
      </c>
      <c r="G6" s="19">
        <f t="shared" si="3"/>
        <v>0</v>
      </c>
      <c r="H6" s="19" t="str">
        <f t="shared" si="3"/>
        <v>山梨県　北杜市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59.46</v>
      </c>
      <c r="P6" s="20">
        <f t="shared" si="3"/>
        <v>63.84</v>
      </c>
      <c r="Q6" s="20">
        <f t="shared" si="3"/>
        <v>90.58</v>
      </c>
      <c r="R6" s="20">
        <f t="shared" si="3"/>
        <v>2310</v>
      </c>
      <c r="S6" s="20">
        <f t="shared" si="3"/>
        <v>45380</v>
      </c>
      <c r="T6" s="20">
        <f t="shared" si="3"/>
        <v>602.48</v>
      </c>
      <c r="U6" s="20">
        <f t="shared" si="3"/>
        <v>75.319999999999993</v>
      </c>
      <c r="V6" s="20">
        <f t="shared" si="3"/>
        <v>28794</v>
      </c>
      <c r="W6" s="20">
        <f t="shared" si="3"/>
        <v>17.46</v>
      </c>
      <c r="X6" s="20">
        <f t="shared" si="3"/>
        <v>1649.14</v>
      </c>
      <c r="Y6" s="21">
        <f>IF(Y7="",NA(),Y7)</f>
        <v>102.58</v>
      </c>
      <c r="Z6" s="21">
        <f t="shared" ref="Z6:AH6" si="4">IF(Z7="",NA(),Z7)</f>
        <v>104.87</v>
      </c>
      <c r="AA6" s="21">
        <f t="shared" si="4"/>
        <v>104.23</v>
      </c>
      <c r="AB6" s="21">
        <f t="shared" si="4"/>
        <v>104.03</v>
      </c>
      <c r="AC6" s="21">
        <f t="shared" si="4"/>
        <v>105.99</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7.66</v>
      </c>
      <c r="AV6" s="21">
        <f t="shared" ref="AV6:BD6" si="6">IF(AV7="",NA(),AV7)</f>
        <v>12.81</v>
      </c>
      <c r="AW6" s="21">
        <f t="shared" si="6"/>
        <v>17.36</v>
      </c>
      <c r="AX6" s="21">
        <f t="shared" si="6"/>
        <v>27.6</v>
      </c>
      <c r="AY6" s="21">
        <f t="shared" si="6"/>
        <v>24.6</v>
      </c>
      <c r="AZ6" s="21">
        <f t="shared" si="6"/>
        <v>46.85</v>
      </c>
      <c r="BA6" s="21">
        <f t="shared" si="6"/>
        <v>44.35</v>
      </c>
      <c r="BB6" s="21">
        <f t="shared" si="6"/>
        <v>41.51</v>
      </c>
      <c r="BC6" s="21">
        <f t="shared" si="6"/>
        <v>45.01</v>
      </c>
      <c r="BD6" s="21">
        <f t="shared" si="6"/>
        <v>46.37</v>
      </c>
      <c r="BE6" s="20" t="str">
        <f>IF(BE7="","",IF(BE7="-","【-】","【"&amp;SUBSTITUTE(TEXT(BE7,"#,##0.00"),"-","△")&amp;"】"))</f>
        <v>【50.90】</v>
      </c>
      <c r="BF6" s="21">
        <f>IF(BF7="",NA(),BF7)</f>
        <v>298.12</v>
      </c>
      <c r="BG6" s="21">
        <f t="shared" ref="BG6:BO6" si="7">IF(BG7="",NA(),BG7)</f>
        <v>348.76</v>
      </c>
      <c r="BH6" s="21">
        <f t="shared" si="7"/>
        <v>124.43</v>
      </c>
      <c r="BI6" s="21">
        <f t="shared" si="7"/>
        <v>50.96</v>
      </c>
      <c r="BJ6" s="20">
        <f t="shared" si="7"/>
        <v>0</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93.6</v>
      </c>
      <c r="BR6" s="21">
        <f t="shared" ref="BR6:BZ6" si="8">IF(BR7="",NA(),BR7)</f>
        <v>93.01</v>
      </c>
      <c r="BS6" s="21">
        <f t="shared" si="8"/>
        <v>95.16</v>
      </c>
      <c r="BT6" s="21">
        <f t="shared" si="8"/>
        <v>95.75</v>
      </c>
      <c r="BU6" s="21">
        <f t="shared" si="8"/>
        <v>93.82</v>
      </c>
      <c r="BV6" s="21">
        <f t="shared" si="8"/>
        <v>82.88</v>
      </c>
      <c r="BW6" s="21">
        <f t="shared" si="8"/>
        <v>82.53</v>
      </c>
      <c r="BX6" s="21">
        <f t="shared" si="8"/>
        <v>81.81</v>
      </c>
      <c r="BY6" s="21">
        <f t="shared" si="8"/>
        <v>82.27</v>
      </c>
      <c r="BZ6" s="21">
        <f t="shared" si="8"/>
        <v>80.36</v>
      </c>
      <c r="CA6" s="20" t="str">
        <f>IF(CA7="","",IF(CA7="-","【-】","【"&amp;SUBSTITUTE(TEXT(CA7,"#,##0.00"),"-","△")&amp;"】"))</f>
        <v>【72.92】</v>
      </c>
      <c r="CB6" s="21">
        <f>IF(CB7="",NA(),CB7)</f>
        <v>150</v>
      </c>
      <c r="CC6" s="21">
        <f t="shared" ref="CC6:CK6" si="9">IF(CC7="",NA(),CC7)</f>
        <v>150</v>
      </c>
      <c r="CD6" s="21">
        <f t="shared" si="9"/>
        <v>150</v>
      </c>
      <c r="CE6" s="21">
        <f t="shared" si="9"/>
        <v>150</v>
      </c>
      <c r="CF6" s="21">
        <f t="shared" si="9"/>
        <v>154.80000000000001</v>
      </c>
      <c r="CG6" s="21">
        <f t="shared" si="9"/>
        <v>187.76</v>
      </c>
      <c r="CH6" s="21">
        <f t="shared" si="9"/>
        <v>190.48</v>
      </c>
      <c r="CI6" s="21">
        <f t="shared" si="9"/>
        <v>193.59</v>
      </c>
      <c r="CJ6" s="21">
        <f t="shared" si="9"/>
        <v>194.42</v>
      </c>
      <c r="CK6" s="21">
        <f t="shared" si="9"/>
        <v>201.33</v>
      </c>
      <c r="CL6" s="20" t="str">
        <f>IF(CL7="","",IF(CL7="-","【-】","【"&amp;SUBSTITUTE(TEXT(CL7,"#,##0.00"),"-","△")&amp;"】"))</f>
        <v>【225.78】</v>
      </c>
      <c r="CM6" s="21">
        <f>IF(CM7="",NA(),CM7)</f>
        <v>40.909999999999997</v>
      </c>
      <c r="CN6" s="21">
        <f t="shared" ref="CN6:CV6" si="10">IF(CN7="",NA(),CN7)</f>
        <v>42.37</v>
      </c>
      <c r="CO6" s="21">
        <f t="shared" si="10"/>
        <v>40</v>
      </c>
      <c r="CP6" s="21">
        <f t="shared" si="10"/>
        <v>51.25</v>
      </c>
      <c r="CQ6" s="21">
        <f t="shared" si="10"/>
        <v>42.82</v>
      </c>
      <c r="CR6" s="21">
        <f t="shared" si="10"/>
        <v>45.87</v>
      </c>
      <c r="CS6" s="21">
        <f t="shared" si="10"/>
        <v>44.24</v>
      </c>
      <c r="CT6" s="21">
        <f t="shared" si="10"/>
        <v>45.3</v>
      </c>
      <c r="CU6" s="21">
        <f t="shared" si="10"/>
        <v>45.6</v>
      </c>
      <c r="CV6" s="21">
        <f t="shared" si="10"/>
        <v>44.79</v>
      </c>
      <c r="CW6" s="20" t="str">
        <f>IF(CW7="","",IF(CW7="-","【-】","【"&amp;SUBSTITUTE(TEXT(CW7,"#,##0.00"),"-","△")&amp;"】"))</f>
        <v>【43.17】</v>
      </c>
      <c r="CX6" s="21">
        <f>IF(CX7="",NA(),CX7)</f>
        <v>79.180000000000007</v>
      </c>
      <c r="CY6" s="21">
        <f t="shared" ref="CY6:DG6" si="11">IF(CY7="",NA(),CY7)</f>
        <v>79.17</v>
      </c>
      <c r="CZ6" s="21">
        <f t="shared" si="11"/>
        <v>79.180000000000007</v>
      </c>
      <c r="DA6" s="21">
        <f t="shared" si="11"/>
        <v>79.78</v>
      </c>
      <c r="DB6" s="21">
        <f t="shared" si="11"/>
        <v>79.69</v>
      </c>
      <c r="DC6" s="21">
        <f t="shared" si="11"/>
        <v>87.65</v>
      </c>
      <c r="DD6" s="21">
        <f t="shared" si="11"/>
        <v>88.15</v>
      </c>
      <c r="DE6" s="21">
        <f t="shared" si="11"/>
        <v>88.37</v>
      </c>
      <c r="DF6" s="21">
        <f t="shared" si="11"/>
        <v>88.66</v>
      </c>
      <c r="DG6" s="21">
        <f t="shared" si="11"/>
        <v>88.68</v>
      </c>
      <c r="DH6" s="20" t="str">
        <f>IF(DH7="","",IF(DH7="-","【-】","【"&amp;SUBSTITUTE(TEXT(DH7,"#,##0.00"),"-","△")&amp;"】"))</f>
        <v>【86.31】</v>
      </c>
      <c r="DI6" s="21">
        <f>IF(DI7="",NA(),DI7)</f>
        <v>48.55</v>
      </c>
      <c r="DJ6" s="21">
        <f t="shared" ref="DJ6:DR6" si="12">IF(DJ7="",NA(),DJ7)</f>
        <v>50.31</v>
      </c>
      <c r="DK6" s="21">
        <f t="shared" si="12"/>
        <v>52.05</v>
      </c>
      <c r="DL6" s="21">
        <f t="shared" si="12"/>
        <v>53.65</v>
      </c>
      <c r="DM6" s="21">
        <f t="shared" si="12"/>
        <v>54.95</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192091</v>
      </c>
      <c r="D7" s="23">
        <v>46</v>
      </c>
      <c r="E7" s="23">
        <v>17</v>
      </c>
      <c r="F7" s="23">
        <v>4</v>
      </c>
      <c r="G7" s="23">
        <v>0</v>
      </c>
      <c r="H7" s="23" t="s">
        <v>96</v>
      </c>
      <c r="I7" s="23" t="s">
        <v>97</v>
      </c>
      <c r="J7" s="23" t="s">
        <v>98</v>
      </c>
      <c r="K7" s="23" t="s">
        <v>99</v>
      </c>
      <c r="L7" s="23" t="s">
        <v>100</v>
      </c>
      <c r="M7" s="23" t="s">
        <v>101</v>
      </c>
      <c r="N7" s="24" t="s">
        <v>102</v>
      </c>
      <c r="O7" s="24">
        <v>59.46</v>
      </c>
      <c r="P7" s="24">
        <v>63.84</v>
      </c>
      <c r="Q7" s="24">
        <v>90.58</v>
      </c>
      <c r="R7" s="24">
        <v>2310</v>
      </c>
      <c r="S7" s="24">
        <v>45380</v>
      </c>
      <c r="T7" s="24">
        <v>602.48</v>
      </c>
      <c r="U7" s="24">
        <v>75.319999999999993</v>
      </c>
      <c r="V7" s="24">
        <v>28794</v>
      </c>
      <c r="W7" s="24">
        <v>17.46</v>
      </c>
      <c r="X7" s="24">
        <v>1649.14</v>
      </c>
      <c r="Y7" s="24">
        <v>102.58</v>
      </c>
      <c r="Z7" s="24">
        <v>104.87</v>
      </c>
      <c r="AA7" s="24">
        <v>104.23</v>
      </c>
      <c r="AB7" s="24">
        <v>104.03</v>
      </c>
      <c r="AC7" s="24">
        <v>105.99</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7.66</v>
      </c>
      <c r="AV7" s="24">
        <v>12.81</v>
      </c>
      <c r="AW7" s="24">
        <v>17.36</v>
      </c>
      <c r="AX7" s="24">
        <v>27.6</v>
      </c>
      <c r="AY7" s="24">
        <v>24.6</v>
      </c>
      <c r="AZ7" s="24">
        <v>46.85</v>
      </c>
      <c r="BA7" s="24">
        <v>44.35</v>
      </c>
      <c r="BB7" s="24">
        <v>41.51</v>
      </c>
      <c r="BC7" s="24">
        <v>45.01</v>
      </c>
      <c r="BD7" s="24">
        <v>46.37</v>
      </c>
      <c r="BE7" s="24">
        <v>50.9</v>
      </c>
      <c r="BF7" s="24">
        <v>298.12</v>
      </c>
      <c r="BG7" s="24">
        <v>348.76</v>
      </c>
      <c r="BH7" s="24">
        <v>124.43</v>
      </c>
      <c r="BI7" s="24">
        <v>50.96</v>
      </c>
      <c r="BJ7" s="24">
        <v>0</v>
      </c>
      <c r="BK7" s="24">
        <v>1268.6300000000001</v>
      </c>
      <c r="BL7" s="24">
        <v>1283.69</v>
      </c>
      <c r="BM7" s="24">
        <v>1160.22</v>
      </c>
      <c r="BN7" s="24">
        <v>1141.98</v>
      </c>
      <c r="BO7" s="24">
        <v>1062.58</v>
      </c>
      <c r="BP7" s="24">
        <v>1099.1500000000001</v>
      </c>
      <c r="BQ7" s="24">
        <v>93.6</v>
      </c>
      <c r="BR7" s="24">
        <v>93.01</v>
      </c>
      <c r="BS7" s="24">
        <v>95.16</v>
      </c>
      <c r="BT7" s="24">
        <v>95.75</v>
      </c>
      <c r="BU7" s="24">
        <v>93.82</v>
      </c>
      <c r="BV7" s="24">
        <v>82.88</v>
      </c>
      <c r="BW7" s="24">
        <v>82.53</v>
      </c>
      <c r="BX7" s="24">
        <v>81.81</v>
      </c>
      <c r="BY7" s="24">
        <v>82.27</v>
      </c>
      <c r="BZ7" s="24">
        <v>80.36</v>
      </c>
      <c r="CA7" s="24">
        <v>72.92</v>
      </c>
      <c r="CB7" s="24">
        <v>150</v>
      </c>
      <c r="CC7" s="24">
        <v>150</v>
      </c>
      <c r="CD7" s="24">
        <v>150</v>
      </c>
      <c r="CE7" s="24">
        <v>150</v>
      </c>
      <c r="CF7" s="24">
        <v>154.80000000000001</v>
      </c>
      <c r="CG7" s="24">
        <v>187.76</v>
      </c>
      <c r="CH7" s="24">
        <v>190.48</v>
      </c>
      <c r="CI7" s="24">
        <v>193.59</v>
      </c>
      <c r="CJ7" s="24">
        <v>194.42</v>
      </c>
      <c r="CK7" s="24">
        <v>201.33</v>
      </c>
      <c r="CL7" s="24">
        <v>225.78</v>
      </c>
      <c r="CM7" s="24">
        <v>40.909999999999997</v>
      </c>
      <c r="CN7" s="24">
        <v>42.37</v>
      </c>
      <c r="CO7" s="24">
        <v>40</v>
      </c>
      <c r="CP7" s="24">
        <v>51.25</v>
      </c>
      <c r="CQ7" s="24">
        <v>42.82</v>
      </c>
      <c r="CR7" s="24">
        <v>45.87</v>
      </c>
      <c r="CS7" s="24">
        <v>44.24</v>
      </c>
      <c r="CT7" s="24">
        <v>45.3</v>
      </c>
      <c r="CU7" s="24">
        <v>45.6</v>
      </c>
      <c r="CV7" s="24">
        <v>44.79</v>
      </c>
      <c r="CW7" s="24">
        <v>43.17</v>
      </c>
      <c r="CX7" s="24">
        <v>79.180000000000007</v>
      </c>
      <c r="CY7" s="24">
        <v>79.17</v>
      </c>
      <c r="CZ7" s="24">
        <v>79.180000000000007</v>
      </c>
      <c r="DA7" s="24">
        <v>79.78</v>
      </c>
      <c r="DB7" s="24">
        <v>79.69</v>
      </c>
      <c r="DC7" s="24">
        <v>87.65</v>
      </c>
      <c r="DD7" s="24">
        <v>88.15</v>
      </c>
      <c r="DE7" s="24">
        <v>88.37</v>
      </c>
      <c r="DF7" s="24">
        <v>88.66</v>
      </c>
      <c r="DG7" s="24">
        <v>88.68</v>
      </c>
      <c r="DH7" s="24">
        <v>86.31</v>
      </c>
      <c r="DI7" s="24">
        <v>48.55</v>
      </c>
      <c r="DJ7" s="24">
        <v>50.31</v>
      </c>
      <c r="DK7" s="24">
        <v>52.05</v>
      </c>
      <c r="DL7" s="24">
        <v>53.65</v>
      </c>
      <c r="DM7" s="24">
        <v>54.95</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柳澤 信吾</cp:lastModifiedBy>
  <cp:lastPrinted>2026-01-22T05:59:23Z</cp:lastPrinted>
  <dcterms:created xsi:type="dcterms:W3CDTF">2025-12-23T06:11:03Z</dcterms:created>
  <dcterms:modified xsi:type="dcterms:W3CDTF">2026-01-26T01:45:42Z</dcterms:modified>
  <cp:category/>
</cp:coreProperties>
</file>