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M:\2025年度\4.計画担当\2.下水道事業\WIP\B1_経営分析比較表\"/>
    </mc:Choice>
  </mc:AlternateContent>
  <xr:revisionPtr revIDLastSave="0" documentId="13_ncr:1_{32AFB444-DAC5-46AA-B932-A5915F83DF8B}" xr6:coauthVersionLast="47" xr6:coauthVersionMax="47" xr10:uidLastSave="{00000000-0000-0000-0000-000000000000}"/>
  <workbookProtection workbookAlgorithmName="SHA-512" workbookHashValue="BZ7dlV+EFYe3FaqvM81sl+bAFhIUcly8sA5yrvioLk6jOtWF3DcvTOjAxvJ+cJyh8I18cjtcD1C86lp3+a1w3g==" workbookSaltValue="3yIE/dF5ZiDjStfy6vNydQ==" workbookSpinCount="100000" lockStructure="1"/>
  <bookViews>
    <workbookView xWindow="28680" yWindow="-120" windowWidth="19440" windowHeight="150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BB10" i="4"/>
  <c r="AT10" i="4"/>
  <c r="P10" i="4"/>
  <c r="AT8" i="4"/>
  <c r="W8" i="4"/>
  <c r="P8" i="4"/>
</calcChain>
</file>

<file path=xl/sharedStrings.xml><?xml version="1.0" encoding="utf-8"?>
<sst xmlns="http://schemas.openxmlformats.org/spreadsheetml/2006/main" count="236" uniqueCount="116">
  <si>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</si>
  <si>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</si>
  <si>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</si>
  <si>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</si>
  <si>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</si>
  <si>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</si>
  <si>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</si>
  <si>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</si>
  <si>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</si>
  <si>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</si>
  <si>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</si>
  <si>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</si>
  <si>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</si>
  <si>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</si>
  <si>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</si>
  <si>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</si>
  <si>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</si>
  <si>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</si>
  <si>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</si>
  <si>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</si>
  <si>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</si>
  <si>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</si>
  <si>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</si>
  <si>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</si>
  <si>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</si>
  <si>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</si>
  <si>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</si>
  <si>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</si>
  <si>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</si>
  <si>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</si>
  <si>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</si>
  <si>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</si>
  <si>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</si>
  <si>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</si>
  <si>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</si>
  <si>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</si>
  <si>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</si>
  <si>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</si>
  <si>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</si>
  <si>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</si>
  <si>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</si>
  <si>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</si>
  <si>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</si>
  <si>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</si>
  <si>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</si>
  <si>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</si>
  <si>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</si>
  <si>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</si>
  <si>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</si>
  <si>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</si>
  <si>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</si>
  <si>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</si>
  <si>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</si>
  <si>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</si>
  <si>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</si>
  <si>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</si>
  <si>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</si>
  <si>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</si>
  <si>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</si>
  <si>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</si>
  <si>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</si>
  <si>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</si>
  <si>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</si>
  <si>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</si>
  <si>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</si>
  <si>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</si>
  <si>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</si>
  <si>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</si>
  <si>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</si>
  <si>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</si>
  <si>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</si>
  <si>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</si>
  <si>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</si>
  <si>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</si>
  <si>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</si>
  <si>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</si>
  <si>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</si>
  <si>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</si>
  <si>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</si>
  <si>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</si>
  <si>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</si>
  <si>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</si>
  <si>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</si>
  <si>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</si>
  <si>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</si>
  <si>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</si>
  <si>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</si>
  <si>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</si>
  <si>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</si>
  <si>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</si>
  <si>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</si>
  <si>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</si>
  <si>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</si>
  <si>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</si>
  <si>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</si>
  <si>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</si>
  <si>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山梨県　南アルプス市</t>
  </si>
  <si>
    <t>法適用</t>
  </si>
  <si>
    <t>下水道事業</t>
  </si>
  <si>
    <t>公共下水道</t>
  </si>
  <si>
    <t>Bd1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</si>
  <si>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</si>
  <si>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</si>
  <si>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</si>
  <si>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</si>
  <si>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</si>
  <si>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</si>
  <si>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</si>
  <si>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</si>
  <si>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</si>
  <si>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</si>
  <si>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</si>
  <si>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</si>
  <si>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本市の普及率は未だに約61％の状況であり、平成27年度に策定したアクションプランに基づき整備を進めている。
　令和6年10月に供用開始後、初めて使用料改定を実施したことにより、多くの指標は改善したが、一般会計繰入金に大きく依存した経営であることには変わりない。
　将来にわたって安定的に下水道事業を継続していくために、令和6年度に策定した中長期の経営計画となる「南アルプス市公共下水道事業経営戦略」に基づき、経営基盤の計画的な強化と財政マネジメントの向上（受益者負担の適正な使用料水準等の確保）に取り組み、下水道事業の健全運営に向けた経営改善が必要である。
　</t>
    <rPh sb="22" eb="24">
      <t>ヘイセイ</t>
    </rPh>
    <rPh sb="26" eb="28">
      <t>ネンド</t>
    </rPh>
    <rPh sb="79" eb="81">
      <t>ジッシ</t>
    </rPh>
    <rPh sb="89" eb="90">
      <t>オオ</t>
    </rPh>
    <rPh sb="92" eb="94">
      <t>シヒョウ</t>
    </rPh>
    <rPh sb="95" eb="97">
      <t>カイゼン</t>
    </rPh>
    <rPh sb="125" eb="126">
      <t>カ</t>
    </rPh>
    <rPh sb="182" eb="183">
      <t>ミナミ</t>
    </rPh>
    <rPh sb="188" eb="190">
      <t>コウキョウ</t>
    </rPh>
    <rPh sb="201" eb="202">
      <t>モト</t>
    </rPh>
    <rPh sb="205" eb="207">
      <t>ケイエイ</t>
    </rPh>
    <rPh sb="207" eb="209">
      <t>キバン</t>
    </rPh>
    <rPh sb="210" eb="213">
      <t>ケイカクテキ</t>
    </rPh>
    <rPh sb="214" eb="216">
      <t>キョウカ</t>
    </rPh>
    <rPh sb="217" eb="219">
      <t>ザイセイ</t>
    </rPh>
    <rPh sb="226" eb="228">
      <t>コウジョウ</t>
    </rPh>
    <rPh sb="254" eb="257">
      <t>ゲスイドウ</t>
    </rPh>
    <rPh sb="257" eb="259">
      <t>ジギョウ</t>
    </rPh>
    <rPh sb="260" eb="262">
      <t>ケンゼン</t>
    </rPh>
    <rPh sb="262" eb="264">
      <t>ウンエイ</t>
    </rPh>
    <rPh sb="265" eb="266">
      <t>ム</t>
    </rPh>
    <rPh sb="268" eb="270">
      <t>ケイエイ</t>
    </rPh>
    <rPh sb="270" eb="272">
      <t>カイゼン</t>
    </rPh>
    <rPh sb="273" eb="275">
      <t>ヒツヨウ</t>
    </rPh>
    <phoneticPr fontId="4"/>
  </si>
  <si>
    <t>①有形固定資産減価償却率（資産の老朽化度合を示す）
　全国平均は下回っているが、類似団体平均値を上回っており、資産の老朽化度合が類似団体より高い状況である。
②管渠老朽化率（管渠の老朽化度合を示す）
　法定耐用年数を経過した管渠はなく、0%となっている。
③管渠改善率（更新した管渠延長の割合を示す）
　更新した管渠がないため、0%となっている。
　本市の下水道事業は、平成5年の供用開始から31年が経過している。下水道施設や管渠の耐用年数（概ね50年）を経過した施設や管渠は存在していない状況であるが、これからの耐用年数経過に備えて、適切な点検・維持管理を行いながら長寿命化に取り組み、更新時期を推測し、改築等の財源の確保を図っていく必要が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27" eb="29">
      <t>ゼンコク</t>
    </rPh>
    <rPh sb="29" eb="31">
      <t>ヘイキン</t>
    </rPh>
    <rPh sb="32" eb="34">
      <t>シタマワ</t>
    </rPh>
    <rPh sb="40" eb="47">
      <t>ルイジダンタイヘイキンチ</t>
    </rPh>
    <rPh sb="48" eb="50">
      <t>ウワマワ</t>
    </rPh>
    <rPh sb="101" eb="103">
      <t>ホウテイ</t>
    </rPh>
    <rPh sb="103" eb="107">
      <t>タイヨウネンスウ</t>
    </rPh>
    <rPh sb="108" eb="110">
      <t>ケイカ</t>
    </rPh>
    <rPh sb="147" eb="148">
      <t>シメ</t>
    </rPh>
    <rPh sb="290" eb="291">
      <t>ト</t>
    </rPh>
    <rPh sb="292" eb="293">
      <t>ク</t>
    </rPh>
    <rPh sb="305" eb="307">
      <t>コウシンヒツヨウ</t>
    </rPh>
    <phoneticPr fontId="4"/>
  </si>
  <si>
    <t>①経営収支比率（収益で費用を賄えている割合）
　令和6年10月に使用料改定を実施したことにより、大きく増加したが、依然として基準外繰入金に依存しているため、経営改善は必要である。
②累積欠損金比率（営業収益に対する累積欠損金の割合）
　前年度に累積欠損金を解消し、今年度も損失が生じなかったため、0％を維持できた。
③流動比率（短期的な債務に対する支払能力）
　利益増加に伴う現金が大きく増加し、未払金が大幅に減少したことにより、前年度から増加した。初めて類似団体平均を上回り、全国平均値とほぼ同水準となったが、依然として100％を下回っているため、1年以内に支払うべき債務に対し、支払うことができる現金等が不足しており、支払能力を高めるための経営改善を図る必要がある。
④企業債残高対事業規模比率（使用料収入に対する企業債残高割合）
　一般会計負担金の計算方法見直しに伴い、一般会計負担金が大きく減少したため、前年度から大幅に増加し、類似団体及び全国平均値を大きく上回っている。企業債は新規借入額を上回る額を償還しており、引き続き残高の圧縮に努める。
⑤経費回収率（経費を使用料で賄えているかの指標）
　令和6年10月に使用料改定を実施したことにより、前年度より大幅に増加したが、それでも類似団体及び全国平均値を大きく下回っている。使用料で回収すべき汚水処理費を約7割弱程度しか賄えていない状況であるため、更なる使用料の確保や汚水処理費の削減が必要である。
⑥汚水処理原価（汚水処理に要した費用）
　例年とほぼ同水準で推移しており、全国平均は超過しているが、類似団体平均よりは安価になっている。
⑦施設利用率（1日に対応可能な処理能力に対する1日平均処理水量の割合）
　流域下水道により処理しており、単独の処理場を所有していないため数値化されてない。
⑧水洗化率（処理区域内人口で実際に下水道に接続している人口の割合）
　前年度と横ばいで、類似団体平均値や全国平均を下回っており、更なる加入促進に務める必要がある。</t>
    <rPh sb="1" eb="3">
      <t>ケイエイ</t>
    </rPh>
    <rPh sb="3" eb="5">
      <t>シュウシ</t>
    </rPh>
    <rPh sb="5" eb="7">
      <t>ヒリツ</t>
    </rPh>
    <rPh sb="19" eb="21">
      <t>ワリアイ</t>
    </rPh>
    <rPh sb="38" eb="40">
      <t>ジッシ</t>
    </rPh>
    <rPh sb="48" eb="49">
      <t>オオ</t>
    </rPh>
    <rPh sb="57" eb="59">
      <t>イゼン</t>
    </rPh>
    <rPh sb="62" eb="65">
      <t>キジュンガイ</t>
    </rPh>
    <rPh sb="65" eb="68">
      <t>クリイレキン</t>
    </rPh>
    <rPh sb="69" eb="71">
      <t>イゾン</t>
    </rPh>
    <rPh sb="78" eb="82">
      <t>ケイエイカイゼン</t>
    </rPh>
    <rPh sb="83" eb="85">
      <t>ヒツヨウ</t>
    </rPh>
    <rPh sb="91" eb="93">
      <t>ルイセキ</t>
    </rPh>
    <rPh sb="93" eb="95">
      <t>ケッソン</t>
    </rPh>
    <rPh sb="95" eb="96">
      <t>キン</t>
    </rPh>
    <rPh sb="96" eb="98">
      <t>ヒリツ</t>
    </rPh>
    <rPh sb="99" eb="101">
      <t>エイギョウ</t>
    </rPh>
    <rPh sb="101" eb="103">
      <t>シュウエキ</t>
    </rPh>
    <rPh sb="104" eb="105">
      <t>タイ</t>
    </rPh>
    <rPh sb="107" eb="109">
      <t>ルイセキ</t>
    </rPh>
    <rPh sb="109" eb="111">
      <t>ケッソン</t>
    </rPh>
    <rPh sb="111" eb="112">
      <t>キン</t>
    </rPh>
    <rPh sb="113" eb="115">
      <t>ワリアイ</t>
    </rPh>
    <rPh sb="118" eb="121">
      <t>ゼンネンド</t>
    </rPh>
    <rPh sb="122" eb="127">
      <t>ルイセキケッソンキン</t>
    </rPh>
    <rPh sb="128" eb="130">
      <t>カイショウ</t>
    </rPh>
    <rPh sb="132" eb="135">
      <t>コンネンド</t>
    </rPh>
    <rPh sb="136" eb="138">
      <t>ソンシツ</t>
    </rPh>
    <rPh sb="139" eb="140">
      <t>ショウ</t>
    </rPh>
    <rPh sb="151" eb="153">
      <t>イジ</t>
    </rPh>
    <rPh sb="158" eb="160">
      <t>リュウドウ</t>
    </rPh>
    <rPh sb="160" eb="162">
      <t>ヒリツ</t>
    </rPh>
    <rPh sb="181" eb="183">
      <t>リエキ</t>
    </rPh>
    <rPh sb="183" eb="185">
      <t>ゾウカ</t>
    </rPh>
    <rPh sb="186" eb="187">
      <t>トモナ</t>
    </rPh>
    <rPh sb="188" eb="190">
      <t>ゲンキン</t>
    </rPh>
    <rPh sb="191" eb="192">
      <t>オオ</t>
    </rPh>
    <rPh sb="194" eb="196">
      <t>ゾウカ</t>
    </rPh>
    <rPh sb="198" eb="201">
      <t>ミバライキン</t>
    </rPh>
    <rPh sb="202" eb="204">
      <t>オオハバ</t>
    </rPh>
    <rPh sb="225" eb="226">
      <t>ハジ</t>
    </rPh>
    <rPh sb="232" eb="234">
      <t>ヘイキン</t>
    </rPh>
    <rPh sb="235" eb="237">
      <t>ウワマワ</t>
    </rPh>
    <rPh sb="239" eb="241">
      <t>ゼンコク</t>
    </rPh>
    <rPh sb="247" eb="250">
      <t>ドウスイジュン</t>
    </rPh>
    <rPh sb="256" eb="258">
      <t>イゼン</t>
    </rPh>
    <rPh sb="266" eb="268">
      <t>シタマワ</t>
    </rPh>
    <rPh sb="275" eb="276">
      <t>ネン</t>
    </rPh>
    <rPh sb="276" eb="278">
      <t>イナイ</t>
    </rPh>
    <rPh sb="279" eb="281">
      <t>シハラ</t>
    </rPh>
    <rPh sb="284" eb="286">
      <t>サイム</t>
    </rPh>
    <rPh sb="287" eb="288">
      <t>タイ</t>
    </rPh>
    <rPh sb="290" eb="292">
      <t>シハラ</t>
    </rPh>
    <rPh sb="299" eb="301">
      <t>ゲンキン</t>
    </rPh>
    <rPh sb="301" eb="302">
      <t>トウ</t>
    </rPh>
    <rPh sb="303" eb="305">
      <t>フソク</t>
    </rPh>
    <rPh sb="310" eb="312">
      <t>シハライ</t>
    </rPh>
    <rPh sb="312" eb="314">
      <t>ノウリョク</t>
    </rPh>
    <rPh sb="315" eb="316">
      <t>タカ</t>
    </rPh>
    <rPh sb="321" eb="323">
      <t>ケイエイ</t>
    </rPh>
    <rPh sb="323" eb="325">
      <t>カイゼン</t>
    </rPh>
    <rPh sb="326" eb="327">
      <t>ハカ</t>
    </rPh>
    <rPh sb="328" eb="330">
      <t>ヒツヨウ</t>
    </rPh>
    <rPh sb="336" eb="338">
      <t>キギョウ</t>
    </rPh>
    <rPh sb="338" eb="339">
      <t>サイ</t>
    </rPh>
    <rPh sb="339" eb="341">
      <t>ザンダカ</t>
    </rPh>
    <rPh sb="341" eb="342">
      <t>タイ</t>
    </rPh>
    <rPh sb="342" eb="344">
      <t>ジギョウ</t>
    </rPh>
    <rPh sb="344" eb="346">
      <t>キボ</t>
    </rPh>
    <rPh sb="346" eb="348">
      <t>ヒリツ</t>
    </rPh>
    <rPh sb="411" eb="413">
      <t>オオハバ</t>
    </rPh>
    <rPh sb="414" eb="416">
      <t>ゾウカ</t>
    </rPh>
    <rPh sb="430" eb="431">
      <t>オオ</t>
    </rPh>
    <rPh sb="440" eb="443">
      <t>キギョウサイ</t>
    </rPh>
    <rPh sb="444" eb="449">
      <t>シンキカリイレガク</t>
    </rPh>
    <rPh sb="450" eb="452">
      <t>ウワマワ</t>
    </rPh>
    <rPh sb="453" eb="454">
      <t>ガク</t>
    </rPh>
    <rPh sb="455" eb="457">
      <t>ショウカン</t>
    </rPh>
    <rPh sb="462" eb="463">
      <t>ヒ</t>
    </rPh>
    <rPh sb="464" eb="465">
      <t>ツヅ</t>
    </rPh>
    <rPh sb="466" eb="468">
      <t>ザンダカ</t>
    </rPh>
    <rPh sb="469" eb="471">
      <t>アッシュク</t>
    </rPh>
    <rPh sb="472" eb="473">
      <t>ツト</t>
    </rPh>
    <rPh sb="503" eb="505">
      <t>レイワ</t>
    </rPh>
    <rPh sb="506" eb="507">
      <t>ネン</t>
    </rPh>
    <rPh sb="509" eb="510">
      <t>ガツ</t>
    </rPh>
    <rPh sb="511" eb="514">
      <t>シヨウリョウ</t>
    </rPh>
    <rPh sb="514" eb="516">
      <t>カイテイ</t>
    </rPh>
    <rPh sb="517" eb="519">
      <t>ジッシ</t>
    </rPh>
    <rPh sb="532" eb="534">
      <t>オオハバ</t>
    </rPh>
    <rPh sb="535" eb="537">
      <t>ゾウカ</t>
    </rPh>
    <rPh sb="546" eb="547">
      <t>オヨ</t>
    </rPh>
    <rPh sb="548" eb="550">
      <t>ゼンコク</t>
    </rPh>
    <rPh sb="550" eb="552">
      <t>ヘイキン</t>
    </rPh>
    <rPh sb="557" eb="558">
      <t>シタ</t>
    </rPh>
    <rPh sb="568" eb="570">
      <t>カイシュウ</t>
    </rPh>
    <rPh sb="573" eb="575">
      <t>オスイ</t>
    </rPh>
    <rPh sb="575" eb="577">
      <t>ショリ</t>
    </rPh>
    <rPh sb="577" eb="578">
      <t>ヒ</t>
    </rPh>
    <rPh sb="579" eb="581">
      <t>ハンブン</t>
    </rPh>
    <rPh sb="581" eb="582">
      <t>ヤク</t>
    </rPh>
    <rPh sb="584" eb="585">
      <t>ジャク</t>
    </rPh>
    <rPh sb="587" eb="588">
      <t>マカナ</t>
    </rPh>
    <rPh sb="593" eb="595">
      <t>ジョウキョウ</t>
    </rPh>
    <rPh sb="608" eb="610">
      <t>ミナオ</t>
    </rPh>
    <rPh sb="611" eb="613">
      <t>カクホ</t>
    </rPh>
    <rPh sb="614" eb="619">
      <t>オスイショリヒ</t>
    </rPh>
    <rPh sb="620" eb="622">
      <t>サクゲン</t>
    </rPh>
    <rPh sb="623" eb="625">
      <t>ヒツヨウ</t>
    </rPh>
    <rPh sb="628" eb="630">
      <t>オスイ</t>
    </rPh>
    <rPh sb="630" eb="632">
      <t>ショリ</t>
    </rPh>
    <rPh sb="632" eb="634">
      <t>ゲンカ</t>
    </rPh>
    <rPh sb="651" eb="653">
      <t>レイネン</t>
    </rPh>
    <rPh sb="656" eb="659">
      <t>ドウスイジュン</t>
    </rPh>
    <rPh sb="660" eb="662">
      <t>スイイ</t>
    </rPh>
    <rPh sb="670" eb="672">
      <t>チョウカ</t>
    </rPh>
    <rPh sb="678" eb="680">
      <t>ゼンコク</t>
    </rPh>
    <rPh sb="684" eb="686">
      <t>ヘイキン</t>
    </rPh>
    <rPh sb="687" eb="689">
      <t>アンカ</t>
    </rPh>
    <rPh sb="777" eb="778">
      <t>カ</t>
    </rPh>
    <rPh sb="778" eb="781">
      <t>スイセンカ</t>
    </rPh>
    <rPh sb="781" eb="782">
      <t>リツ</t>
    </rPh>
    <rPh sb="783" eb="790">
      <t>ショリクイキナイジンコウ</t>
    </rPh>
    <rPh sb="812" eb="815">
      <t>ゼンネンド</t>
    </rPh>
    <rPh sb="816" eb="817">
      <t>ヨコ</t>
    </rPh>
    <rPh sb="841" eb="842">
      <t>サラ</t>
    </rPh>
    <rPh sb="844" eb="848">
      <t>カニュウソクシン</t>
    </rPh>
    <rPh sb="849" eb="850">
      <t>ツト</t>
    </rPh>
    <rPh sb="852" eb="854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</si>
</sst>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.5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left" vertical="top" wrapText="1" shrinkToFit="1"/>
      <protection locked="0"/>
    </xf>
    <xf numFmtId="0" fontId="17" fillId="0" borderId="0" xfId="0" applyFont="1" applyAlignment="1" applyProtection="1">
      <alignment horizontal="left" vertical="top" wrapText="1" shrinkToFit="1"/>
      <protection locked="0"/>
    </xf>
    <xf numFmtId="0" fontId="17" fillId="0" borderId="7" xfId="0" applyFont="1" applyBorder="1" applyAlignment="1" applyProtection="1">
      <alignment horizontal="left" vertical="top" wrapText="1" shrinkToFit="1"/>
      <protection locked="0"/>
    </xf>
    <xf numFmtId="0" fontId="17" fillId="0" borderId="8" xfId="0" applyFont="1" applyBorder="1" applyAlignment="1" applyProtection="1">
      <alignment horizontal="left" vertical="top" wrapText="1" shrinkToFit="1"/>
      <protection locked="0"/>
    </xf>
    <xf numFmtId="0" fontId="17" fillId="0" borderId="1" xfId="0" applyFont="1" applyBorder="1" applyAlignment="1" applyProtection="1">
      <alignment horizontal="left" vertical="top" wrapText="1" shrinkToFit="1"/>
      <protection locked="0"/>
    </xf>
    <xf numFmtId="0" fontId="17" fillId="0" borderId="9" xfId="0" applyFont="1" applyBorder="1" applyAlignment="1" applyProtection="1">
      <alignment horizontal="left" vertical="top" wrapText="1" shrinkToFi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 shrinkToFit="1"/>
      <protection locked="0"/>
    </xf>
    <xf numFmtId="0" fontId="16" fillId="0" borderId="0" xfId="0" applyFont="1" applyAlignment="1" applyProtection="1">
      <alignment horizontal="left" vertical="top" wrapText="1" shrinkToFit="1"/>
      <protection locked="0"/>
    </xf>
    <xf numFmtId="0" fontId="16" fillId="0" borderId="7" xfId="0" applyFont="1" applyBorder="1" applyAlignment="1" applyProtection="1">
      <alignment horizontal="left" vertical="top" wrapText="1" shrinkToFit="1"/>
      <protection locked="0"/>
    </xf>
    <xf numFmtId="0" fontId="16" fillId="0" borderId="8" xfId="0" applyFont="1" applyBorder="1" applyAlignment="1" applyProtection="1">
      <alignment horizontal="left" vertical="top" wrapText="1" shrinkToFit="1"/>
      <protection locked="0"/>
    </xf>
    <xf numFmtId="0" fontId="16" fillId="0" borderId="1" xfId="0" applyFont="1" applyBorder="1" applyAlignment="1" applyProtection="1">
      <alignment horizontal="left" vertical="top" wrapText="1" shrinkToFit="1"/>
      <protection locked="0"/>
    </xf>
    <xf numFmtId="0" fontId="16" fillId="0" borderId="9" xfId="0" applyFont="1" applyBorder="1" applyAlignment="1" applyProtection="1">
      <alignment horizontal="left" vertical="top" wrapText="1" shrinkToFi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4-4448-AC80-792F815EC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0.15</c:v>
                </c:pt>
                <c:pt idx="1">
                  <c:v>0.06</c:v>
                </c:pt>
                <c:pt idx="2">
                  <c:v>0.09</c:v>
                </c:pt>
                <c:pt idx="3">
                  <c:v>0.06</c:v>
                </c:pt>
                <c:pt idx="4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4-4448-AC80-792F815EC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1-46C0-A745-C420378B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61.51</c:v>
                </c:pt>
                <c:pt idx="1">
                  <c:v>51.2</c:v>
                </c:pt>
                <c:pt idx="2">
                  <c:v>57.32</c:v>
                </c:pt>
                <c:pt idx="3">
                  <c:v>63.71</c:v>
                </c:pt>
                <c:pt idx="4">
                  <c:v>64.95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1-46C0-A745-C420378B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90.56</c:v>
                </c:pt>
                <c:pt idx="1">
                  <c:v>87.41</c:v>
                </c:pt>
                <c:pt idx="2">
                  <c:v>87.57</c:v>
                </c:pt>
                <c:pt idx="3">
                  <c:v>88.02</c:v>
                </c:pt>
                <c:pt idx="4">
                  <c:v>88.04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8-4F21-B1BF-E75AF4D01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85.82</c:v>
                </c:pt>
                <c:pt idx="1">
                  <c:v>85.03</c:v>
                </c:pt>
                <c:pt idx="2">
                  <c:v>85.96</c:v>
                </c:pt>
                <c:pt idx="3">
                  <c:v>92.89</c:v>
                </c:pt>
                <c:pt idx="4">
                  <c:v>93.08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8-4F21-B1BF-E75AF4D01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95.63</c:v>
                </c:pt>
                <c:pt idx="1">
                  <c:v>92.95</c:v>
                </c:pt>
                <c:pt idx="2">
                  <c:v>107.15</c:v>
                </c:pt>
                <c:pt idx="3">
                  <c:v>108</c:v>
                </c:pt>
                <c:pt idx="4">
                  <c:v>114.48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F-440E-8440-8167AF148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109.91</c:v>
                </c:pt>
                <c:pt idx="1">
                  <c:v>108.61</c:v>
                </c:pt>
                <c:pt idx="2">
                  <c:v>109.58</c:v>
                </c:pt>
                <c:pt idx="3">
                  <c:v>107.64</c:v>
                </c:pt>
                <c:pt idx="4">
                  <c:v>106.35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F-440E-8440-8167AF148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31.3</c:v>
                </c:pt>
                <c:pt idx="1">
                  <c:v>32.020000000000003</c:v>
                </c:pt>
                <c:pt idx="2">
                  <c:v>32.909999999999997</c:v>
                </c:pt>
                <c:pt idx="3">
                  <c:v>34.119999999999997</c:v>
                </c:pt>
                <c:pt idx="4">
                  <c:v>35.06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D-4E5F-86BA-DB0B75E71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15.29</c:v>
                </c:pt>
                <c:pt idx="1">
                  <c:v>17.809999999999999</c:v>
                </c:pt>
                <c:pt idx="2">
                  <c:v>19.96</c:v>
                </c:pt>
                <c:pt idx="3">
                  <c:v>29.93</c:v>
                </c:pt>
                <c:pt idx="4">
                  <c:v>31.89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D-4E5F-86BA-DB0B75E71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9-412C-9E8E-7B679833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0.64</c:v>
                </c:pt>
                <c:pt idx="2">
                  <c:v>0.83</c:v>
                </c:pt>
                <c:pt idx="3">
                  <c:v>2.74</c:v>
                </c:pt>
                <c:pt idx="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9-412C-9E8E-7B679833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29.75</c:v>
                </c:pt>
                <c:pt idx="1">
                  <c:v>62.32</c:v>
                </c:pt>
                <c:pt idx="2">
                  <c:v>28.49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B-46E0-95EB-167C996CB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9.42</c:v>
                </c:pt>
                <c:pt idx="1">
                  <c:v>11.49</c:v>
                </c:pt>
                <c:pt idx="2">
                  <c:v>5.35</c:v>
                </c:pt>
                <c:pt idx="3">
                  <c:v>5.61</c:v>
                </c:pt>
                <c:pt idx="4">
                  <c:v>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B-46E0-95EB-167C996CB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27.45</c:v>
                </c:pt>
                <c:pt idx="1">
                  <c:v>30.51</c:v>
                </c:pt>
                <c:pt idx="2">
                  <c:v>46.8</c:v>
                </c:pt>
                <c:pt idx="3">
                  <c:v>72.010000000000005</c:v>
                </c:pt>
                <c:pt idx="4">
                  <c:v>82.42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5-41D1-BFCE-55EC448F4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47.61</c:v>
                </c:pt>
                <c:pt idx="1">
                  <c:v>52.69</c:v>
                </c:pt>
                <c:pt idx="2">
                  <c:v>59.45</c:v>
                </c:pt>
                <c:pt idx="3">
                  <c:v>76.319999999999993</c:v>
                </c:pt>
                <c:pt idx="4">
                  <c:v>80.33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5-41D1-BFCE-55EC448F4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2364.75</c:v>
                </c:pt>
                <c:pt idx="1">
                  <c:v>1181.8900000000001</c:v>
                </c:pt>
                <c:pt idx="2">
                  <c:v>1047.97</c:v>
                </c:pt>
                <c:pt idx="3">
                  <c:v>857.02</c:v>
                </c:pt>
                <c:pt idx="4">
                  <c:v>1464.09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4-4620-8553-4DCAC8E7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1092.22</c:v>
                </c:pt>
                <c:pt idx="1">
                  <c:v>998.38</c:v>
                </c:pt>
                <c:pt idx="2">
                  <c:v>925.32</c:v>
                </c:pt>
                <c:pt idx="3">
                  <c:v>749.43</c:v>
                </c:pt>
                <c:pt idx="4">
                  <c:v>698.04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4-4620-8553-4DCAC8E7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56.78</c:v>
                </c:pt>
                <c:pt idx="1">
                  <c:v>57</c:v>
                </c:pt>
                <c:pt idx="2">
                  <c:v>57.13</c:v>
                </c:pt>
                <c:pt idx="3">
                  <c:v>57.78</c:v>
                </c:pt>
                <c:pt idx="4">
                  <c:v>68.239999999999995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A-480A-8997-5E55AFB53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97.53</c:v>
                </c:pt>
                <c:pt idx="1">
                  <c:v>95.92</c:v>
                </c:pt>
                <c:pt idx="2">
                  <c:v>96.98</c:v>
                </c:pt>
                <c:pt idx="3">
                  <c:v>98.46</c:v>
                </c:pt>
                <c:pt idx="4">
                  <c:v>97.98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A-480A-8997-5E55AFB53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151.25</c:v>
                </c:pt>
                <c:pt idx="1">
                  <c:v>150.49</c:v>
                </c:pt>
                <c:pt idx="2">
                  <c:v>150.44</c:v>
                </c:pt>
                <c:pt idx="3">
                  <c:v>149.1</c:v>
                </c:pt>
                <c:pt idx="4">
                  <c:v>150.41999999999999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A-4316-A987-A8D189874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155.83000000000001</c:v>
                </c:pt>
                <c:pt idx="1">
                  <c:v>156.75</c:v>
                </c:pt>
                <c:pt idx="2">
                  <c:v>153.54</c:v>
                </c:pt>
                <c:pt idx="3">
                  <c:v>157.44999999999999</c:v>
                </c:pt>
                <c:pt idx="4">
                  <c:v>159.75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A-4316-A987-A8D189874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W4" zoomScale="85" zoomScaleNormal="85" workbookViewId="0">
      <selection activeCell="BL45" sqref="BL45:BZ4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山梨県　南アルプス市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Bd1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71726</v>
      </c>
      <c r="AM8" s="41"/>
      <c r="AN8" s="41"/>
      <c r="AO8" s="41"/>
      <c r="AP8" s="41"/>
      <c r="AQ8" s="41"/>
      <c r="AR8" s="41"/>
      <c r="AS8" s="41"/>
      <c r="AT8" s="34">
        <f>データ!T6</f>
        <v>264.14</v>
      </c>
      <c r="AU8" s="34"/>
      <c r="AV8" s="34"/>
      <c r="AW8" s="34"/>
      <c r="AX8" s="34"/>
      <c r="AY8" s="34"/>
      <c r="AZ8" s="34"/>
      <c r="BA8" s="34"/>
      <c r="BB8" s="34">
        <f>データ!U6</f>
        <v>271.55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55.91</v>
      </c>
      <c r="J10" s="34"/>
      <c r="K10" s="34"/>
      <c r="L10" s="34"/>
      <c r="M10" s="34"/>
      <c r="N10" s="34"/>
      <c r="O10" s="34"/>
      <c r="P10" s="34">
        <f>データ!P6</f>
        <v>60.51</v>
      </c>
      <c r="Q10" s="34"/>
      <c r="R10" s="34"/>
      <c r="S10" s="34"/>
      <c r="T10" s="34"/>
      <c r="U10" s="34"/>
      <c r="V10" s="34"/>
      <c r="W10" s="34">
        <f>データ!Q6</f>
        <v>95.33</v>
      </c>
      <c r="X10" s="34"/>
      <c r="Y10" s="34"/>
      <c r="Z10" s="34"/>
      <c r="AA10" s="34"/>
      <c r="AB10" s="34"/>
      <c r="AC10" s="34"/>
      <c r="AD10" s="41">
        <f>データ!R6</f>
        <v>2280</v>
      </c>
      <c r="AE10" s="41"/>
      <c r="AF10" s="41"/>
      <c r="AG10" s="41"/>
      <c r="AH10" s="41"/>
      <c r="AI10" s="41"/>
      <c r="AJ10" s="41"/>
      <c r="AK10" s="2"/>
      <c r="AL10" s="41">
        <f>データ!V6</f>
        <v>43340</v>
      </c>
      <c r="AM10" s="41"/>
      <c r="AN10" s="41"/>
      <c r="AO10" s="41"/>
      <c r="AP10" s="41"/>
      <c r="AQ10" s="41"/>
      <c r="AR10" s="41"/>
      <c r="AS10" s="41"/>
      <c r="AT10" s="34">
        <f>データ!W6</f>
        <v>14.87</v>
      </c>
      <c r="AU10" s="34"/>
      <c r="AV10" s="34"/>
      <c r="AW10" s="34"/>
      <c r="AX10" s="34"/>
      <c r="AY10" s="34"/>
      <c r="AZ10" s="34"/>
      <c r="BA10" s="34"/>
      <c r="BB10" s="34">
        <f>データ!X6</f>
        <v>2914.59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115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114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6" t="s">
        <v>113</v>
      </c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6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6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6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6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6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6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6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6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6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6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6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6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6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6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6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 x14ac:dyDescent="0.2">
      <c r="C83" s="82" t="s">
        <v>30</v>
      </c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ZBBSHW4ntC74Lf23rkhgAyAH59bL5lEHm4iUV/AqhOhUzSyG9p19qI7nN4bdaptubKo6Dt6FFXjYBuuPm4dr5A==" saltValue="89iGMxWDabSSdEcwdArI7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84" t="s">
        <v>52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90" t="s">
        <v>53</v>
      </c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 t="s">
        <v>54</v>
      </c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7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83" t="s">
        <v>56</v>
      </c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 t="s">
        <v>57</v>
      </c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 t="s">
        <v>58</v>
      </c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 t="s">
        <v>59</v>
      </c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 t="s">
        <v>60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 t="s">
        <v>61</v>
      </c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 t="s">
        <v>62</v>
      </c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 t="s">
        <v>63</v>
      </c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 t="s">
        <v>64</v>
      </c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 t="s">
        <v>65</v>
      </c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 t="s">
        <v>66</v>
      </c>
      <c r="EF4" s="83"/>
      <c r="EG4" s="83"/>
      <c r="EH4" s="83"/>
      <c r="EI4" s="83"/>
      <c r="EJ4" s="83"/>
      <c r="EK4" s="83"/>
      <c r="EL4" s="83"/>
      <c r="EM4" s="83"/>
      <c r="EN4" s="83"/>
      <c r="EO4" s="83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192082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山梨県　南アルプス市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Bd1</v>
      </c>
      <c r="M6" s="19" t="str">
        <f t="shared" si="3"/>
        <v>非設置</v>
      </c>
      <c r="N6" s="20" t="str">
        <f t="shared" si="3"/>
        <v>-</v>
      </c>
      <c r="O6" s="20">
        <f t="shared" si="3"/>
        <v>55.91</v>
      </c>
      <c r="P6" s="20">
        <f t="shared" si="3"/>
        <v>60.51</v>
      </c>
      <c r="Q6" s="20">
        <f t="shared" si="3"/>
        <v>95.33</v>
      </c>
      <c r="R6" s="20">
        <f t="shared" si="3"/>
        <v>2280</v>
      </c>
      <c r="S6" s="20">
        <f t="shared" si="3"/>
        <v>71726</v>
      </c>
      <c r="T6" s="20">
        <f t="shared" si="3"/>
        <v>264.14</v>
      </c>
      <c r="U6" s="20">
        <f t="shared" si="3"/>
        <v>271.55</v>
      </c>
      <c r="V6" s="20">
        <f t="shared" si="3"/>
        <v>43340</v>
      </c>
      <c r="W6" s="20">
        <f t="shared" si="3"/>
        <v>14.87</v>
      </c>
      <c r="X6" s="20">
        <f t="shared" si="3"/>
        <v>2914.59</v>
      </c>
      <c r="Y6" s="21">
        <f>IF(Y7="",NA(),Y7)</f>
        <v>95.63</v>
      </c>
      <c r="Z6" s="21">
        <f t="shared" ref="Z6:AH6" si="4">IF(Z7="",NA(),Z7)</f>
        <v>92.95</v>
      </c>
      <c r="AA6" s="21">
        <f t="shared" si="4"/>
        <v>107.15</v>
      </c>
      <c r="AB6" s="21">
        <f t="shared" si="4"/>
        <v>108</v>
      </c>
      <c r="AC6" s="21">
        <f t="shared" si="4"/>
        <v>114.48</v>
      </c>
      <c r="AD6" s="21">
        <f t="shared" si="4"/>
        <v>109.91</v>
      </c>
      <c r="AE6" s="21">
        <f t="shared" si="4"/>
        <v>108.61</v>
      </c>
      <c r="AF6" s="21">
        <f t="shared" si="4"/>
        <v>109.58</v>
      </c>
      <c r="AG6" s="21">
        <f t="shared" si="4"/>
        <v>107.64</v>
      </c>
      <c r="AH6" s="21">
        <f t="shared" si="4"/>
        <v>106.35</v>
      </c>
      <c r="AI6" s="20" t="str">
        <f>IF(AI7="","",IF(AI7="-","【-】","【"&amp;SUBSTITUTE(TEXT(AI7,"#,##0.00"),"-","△")&amp;"】"))</f>
        <v>【105.36】</v>
      </c>
      <c r="AJ6" s="21">
        <f>IF(AJ7="",NA(),AJ7)</f>
        <v>29.75</v>
      </c>
      <c r="AK6" s="21">
        <f t="shared" ref="AK6:AS6" si="5">IF(AK7="",NA(),AK7)</f>
        <v>62.32</v>
      </c>
      <c r="AL6" s="21">
        <f t="shared" si="5"/>
        <v>28.49</v>
      </c>
      <c r="AM6" s="20">
        <f t="shared" si="5"/>
        <v>0</v>
      </c>
      <c r="AN6" s="20">
        <f t="shared" si="5"/>
        <v>0</v>
      </c>
      <c r="AO6" s="21">
        <f t="shared" si="5"/>
        <v>9.42</v>
      </c>
      <c r="AP6" s="21">
        <f t="shared" si="5"/>
        <v>11.49</v>
      </c>
      <c r="AQ6" s="21">
        <f t="shared" si="5"/>
        <v>5.35</v>
      </c>
      <c r="AR6" s="21">
        <f t="shared" si="5"/>
        <v>5.61</v>
      </c>
      <c r="AS6" s="21">
        <f t="shared" si="5"/>
        <v>6.26</v>
      </c>
      <c r="AT6" s="20" t="str">
        <f>IF(AT7="","",IF(AT7="-","【-】","【"&amp;SUBSTITUTE(TEXT(AT7,"#,##0.00"),"-","△")&amp;"】"))</f>
        <v>【3.12】</v>
      </c>
      <c r="AU6" s="21">
        <f>IF(AU7="",NA(),AU7)</f>
        <v>27.45</v>
      </c>
      <c r="AV6" s="21">
        <f t="shared" ref="AV6:BD6" si="6">IF(AV7="",NA(),AV7)</f>
        <v>30.51</v>
      </c>
      <c r="AW6" s="21">
        <f t="shared" si="6"/>
        <v>46.8</v>
      </c>
      <c r="AX6" s="21">
        <f t="shared" si="6"/>
        <v>72.010000000000005</v>
      </c>
      <c r="AY6" s="21">
        <f t="shared" si="6"/>
        <v>82.42</v>
      </c>
      <c r="AZ6" s="21">
        <f t="shared" si="6"/>
        <v>47.61</v>
      </c>
      <c r="BA6" s="21">
        <f t="shared" si="6"/>
        <v>52.69</v>
      </c>
      <c r="BB6" s="21">
        <f t="shared" si="6"/>
        <v>59.45</v>
      </c>
      <c r="BC6" s="21">
        <f t="shared" si="6"/>
        <v>76.319999999999993</v>
      </c>
      <c r="BD6" s="21">
        <f t="shared" si="6"/>
        <v>80.33</v>
      </c>
      <c r="BE6" s="20" t="str">
        <f>IF(BE7="","",IF(BE7="-","【-】","【"&amp;SUBSTITUTE(TEXT(BE7,"#,##0.00"),"-","△")&amp;"】"))</f>
        <v>【82.75】</v>
      </c>
      <c r="BF6" s="21">
        <f>IF(BF7="",NA(),BF7)</f>
        <v>2364.75</v>
      </c>
      <c r="BG6" s="21">
        <f t="shared" ref="BG6:BO6" si="7">IF(BG7="",NA(),BG7)</f>
        <v>1181.8900000000001</v>
      </c>
      <c r="BH6" s="21">
        <f t="shared" si="7"/>
        <v>1047.97</v>
      </c>
      <c r="BI6" s="21">
        <f t="shared" si="7"/>
        <v>857.02</v>
      </c>
      <c r="BJ6" s="21">
        <f t="shared" si="7"/>
        <v>1464.09</v>
      </c>
      <c r="BK6" s="21">
        <f t="shared" si="7"/>
        <v>1092.22</v>
      </c>
      <c r="BL6" s="21">
        <f t="shared" si="7"/>
        <v>998.38</v>
      </c>
      <c r="BM6" s="21">
        <f t="shared" si="7"/>
        <v>925.32</v>
      </c>
      <c r="BN6" s="21">
        <f t="shared" si="7"/>
        <v>749.43</v>
      </c>
      <c r="BO6" s="21">
        <f t="shared" si="7"/>
        <v>698.04</v>
      </c>
      <c r="BP6" s="20" t="str">
        <f>IF(BP7="","",IF(BP7="-","【-】","【"&amp;SUBSTITUTE(TEXT(BP7,"#,##0.00"),"-","△")&amp;"】"))</f>
        <v>【602.56】</v>
      </c>
      <c r="BQ6" s="21">
        <f>IF(BQ7="",NA(),BQ7)</f>
        <v>56.78</v>
      </c>
      <c r="BR6" s="21">
        <f t="shared" ref="BR6:BZ6" si="8">IF(BR7="",NA(),BR7)</f>
        <v>57</v>
      </c>
      <c r="BS6" s="21">
        <f t="shared" si="8"/>
        <v>57.13</v>
      </c>
      <c r="BT6" s="21">
        <f t="shared" si="8"/>
        <v>57.78</v>
      </c>
      <c r="BU6" s="21">
        <f t="shared" si="8"/>
        <v>68.239999999999995</v>
      </c>
      <c r="BV6" s="21">
        <f t="shared" si="8"/>
        <v>97.53</v>
      </c>
      <c r="BW6" s="21">
        <f t="shared" si="8"/>
        <v>95.92</v>
      </c>
      <c r="BX6" s="21">
        <f t="shared" si="8"/>
        <v>96.98</v>
      </c>
      <c r="BY6" s="21">
        <f t="shared" si="8"/>
        <v>98.46</v>
      </c>
      <c r="BZ6" s="21">
        <f t="shared" si="8"/>
        <v>97.98</v>
      </c>
      <c r="CA6" s="20" t="str">
        <f>IF(CA7="","",IF(CA7="-","【-】","【"&amp;SUBSTITUTE(TEXT(CA7,"#,##0.00"),"-","△")&amp;"】"))</f>
        <v>【97.94】</v>
      </c>
      <c r="CB6" s="21">
        <f>IF(CB7="",NA(),CB7)</f>
        <v>151.25</v>
      </c>
      <c r="CC6" s="21">
        <f t="shared" ref="CC6:CK6" si="9">IF(CC7="",NA(),CC7)</f>
        <v>150.49</v>
      </c>
      <c r="CD6" s="21">
        <f t="shared" si="9"/>
        <v>150.44</v>
      </c>
      <c r="CE6" s="21">
        <f t="shared" si="9"/>
        <v>149.1</v>
      </c>
      <c r="CF6" s="21">
        <f t="shared" si="9"/>
        <v>150.41999999999999</v>
      </c>
      <c r="CG6" s="21">
        <f t="shared" si="9"/>
        <v>155.83000000000001</v>
      </c>
      <c r="CH6" s="21">
        <f t="shared" si="9"/>
        <v>156.75</v>
      </c>
      <c r="CI6" s="21">
        <f t="shared" si="9"/>
        <v>153.54</v>
      </c>
      <c r="CJ6" s="21">
        <f t="shared" si="9"/>
        <v>157.44999999999999</v>
      </c>
      <c r="CK6" s="21">
        <f t="shared" si="9"/>
        <v>159.75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61.51</v>
      </c>
      <c r="CS6" s="21">
        <f t="shared" si="10"/>
        <v>51.2</v>
      </c>
      <c r="CT6" s="21">
        <f t="shared" si="10"/>
        <v>57.32</v>
      </c>
      <c r="CU6" s="21">
        <f t="shared" si="10"/>
        <v>63.71</v>
      </c>
      <c r="CV6" s="21">
        <f t="shared" si="10"/>
        <v>64.95</v>
      </c>
      <c r="CW6" s="20" t="str">
        <f>IF(CW7="","",IF(CW7="-","【-】","【"&amp;SUBSTITUTE(TEXT(CW7,"#,##0.00"),"-","△")&amp;"】"))</f>
        <v>【60.13】</v>
      </c>
      <c r="CX6" s="21">
        <f>IF(CX7="",NA(),CX7)</f>
        <v>90.56</v>
      </c>
      <c r="CY6" s="21">
        <f t="shared" ref="CY6:DG6" si="11">IF(CY7="",NA(),CY7)</f>
        <v>87.41</v>
      </c>
      <c r="CZ6" s="21">
        <f t="shared" si="11"/>
        <v>87.57</v>
      </c>
      <c r="DA6" s="21">
        <f t="shared" si="11"/>
        <v>88.02</v>
      </c>
      <c r="DB6" s="21">
        <f t="shared" si="11"/>
        <v>88.04</v>
      </c>
      <c r="DC6" s="21">
        <f t="shared" si="11"/>
        <v>85.82</v>
      </c>
      <c r="DD6" s="21">
        <f t="shared" si="11"/>
        <v>85.03</v>
      </c>
      <c r="DE6" s="21">
        <f t="shared" si="11"/>
        <v>85.96</v>
      </c>
      <c r="DF6" s="21">
        <f t="shared" si="11"/>
        <v>92.89</v>
      </c>
      <c r="DG6" s="21">
        <f t="shared" si="11"/>
        <v>93.08</v>
      </c>
      <c r="DH6" s="20" t="str">
        <f>IF(DH7="","",IF(DH7="-","【-】","【"&amp;SUBSTITUTE(TEXT(DH7,"#,##0.00"),"-","△")&amp;"】"))</f>
        <v>【96.00】</v>
      </c>
      <c r="DI6" s="21">
        <f>IF(DI7="",NA(),DI7)</f>
        <v>31.3</v>
      </c>
      <c r="DJ6" s="21">
        <f t="shared" ref="DJ6:DR6" si="12">IF(DJ7="",NA(),DJ7)</f>
        <v>32.020000000000003</v>
      </c>
      <c r="DK6" s="21">
        <f t="shared" si="12"/>
        <v>32.909999999999997</v>
      </c>
      <c r="DL6" s="21">
        <f t="shared" si="12"/>
        <v>34.119999999999997</v>
      </c>
      <c r="DM6" s="21">
        <f t="shared" si="12"/>
        <v>35.06</v>
      </c>
      <c r="DN6" s="21">
        <f t="shared" si="12"/>
        <v>15.29</v>
      </c>
      <c r="DO6" s="21">
        <f t="shared" si="12"/>
        <v>17.809999999999999</v>
      </c>
      <c r="DP6" s="21">
        <f t="shared" si="12"/>
        <v>19.96</v>
      </c>
      <c r="DQ6" s="21">
        <f t="shared" si="12"/>
        <v>29.93</v>
      </c>
      <c r="DR6" s="21">
        <f t="shared" si="12"/>
        <v>31.89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0.11</v>
      </c>
      <c r="DZ6" s="21">
        <f t="shared" si="13"/>
        <v>0.64</v>
      </c>
      <c r="EA6" s="21">
        <f t="shared" si="13"/>
        <v>0.83</v>
      </c>
      <c r="EB6" s="21">
        <f t="shared" si="13"/>
        <v>2.74</v>
      </c>
      <c r="EC6" s="21">
        <f t="shared" si="13"/>
        <v>3.24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0.15</v>
      </c>
      <c r="EK6" s="21">
        <f t="shared" si="14"/>
        <v>0.06</v>
      </c>
      <c r="EL6" s="21">
        <f t="shared" si="14"/>
        <v>0.09</v>
      </c>
      <c r="EM6" s="21">
        <f t="shared" si="14"/>
        <v>0.06</v>
      </c>
      <c r="EN6" s="21">
        <f t="shared" si="14"/>
        <v>0.08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192082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55.91</v>
      </c>
      <c r="P7" s="24">
        <v>60.51</v>
      </c>
      <c r="Q7" s="24">
        <v>95.33</v>
      </c>
      <c r="R7" s="24">
        <v>2280</v>
      </c>
      <c r="S7" s="24">
        <v>71726</v>
      </c>
      <c r="T7" s="24">
        <v>264.14</v>
      </c>
      <c r="U7" s="24">
        <v>271.55</v>
      </c>
      <c r="V7" s="24">
        <v>43340</v>
      </c>
      <c r="W7" s="24">
        <v>14.87</v>
      </c>
      <c r="X7" s="24">
        <v>2914.59</v>
      </c>
      <c r="Y7" s="24">
        <v>95.63</v>
      </c>
      <c r="Z7" s="24">
        <v>92.95</v>
      </c>
      <c r="AA7" s="24">
        <v>107.15</v>
      </c>
      <c r="AB7" s="24">
        <v>108</v>
      </c>
      <c r="AC7" s="24">
        <v>114.48</v>
      </c>
      <c r="AD7" s="24">
        <v>109.91</v>
      </c>
      <c r="AE7" s="24">
        <v>108.61</v>
      </c>
      <c r="AF7" s="24">
        <v>109.58</v>
      </c>
      <c r="AG7" s="24">
        <v>107.64</v>
      </c>
      <c r="AH7" s="24">
        <v>106.35</v>
      </c>
      <c r="AI7" s="24">
        <v>105.36</v>
      </c>
      <c r="AJ7" s="24">
        <v>29.75</v>
      </c>
      <c r="AK7" s="24">
        <v>62.32</v>
      </c>
      <c r="AL7" s="24">
        <v>28.49</v>
      </c>
      <c r="AM7" s="24">
        <v>0</v>
      </c>
      <c r="AN7" s="24">
        <v>0</v>
      </c>
      <c r="AO7" s="24">
        <v>9.42</v>
      </c>
      <c r="AP7" s="24">
        <v>11.49</v>
      </c>
      <c r="AQ7" s="24">
        <v>5.35</v>
      </c>
      <c r="AR7" s="24">
        <v>5.61</v>
      </c>
      <c r="AS7" s="24">
        <v>6.26</v>
      </c>
      <c r="AT7" s="24">
        <v>3.12</v>
      </c>
      <c r="AU7" s="24">
        <v>27.45</v>
      </c>
      <c r="AV7" s="24">
        <v>30.51</v>
      </c>
      <c r="AW7" s="24">
        <v>46.8</v>
      </c>
      <c r="AX7" s="24">
        <v>72.010000000000005</v>
      </c>
      <c r="AY7" s="24">
        <v>82.42</v>
      </c>
      <c r="AZ7" s="24">
        <v>47.61</v>
      </c>
      <c r="BA7" s="24">
        <v>52.69</v>
      </c>
      <c r="BB7" s="24">
        <v>59.45</v>
      </c>
      <c r="BC7" s="24">
        <v>76.319999999999993</v>
      </c>
      <c r="BD7" s="24">
        <v>80.33</v>
      </c>
      <c r="BE7" s="24">
        <v>82.75</v>
      </c>
      <c r="BF7" s="24">
        <v>2364.75</v>
      </c>
      <c r="BG7" s="24">
        <v>1181.8900000000001</v>
      </c>
      <c r="BH7" s="24">
        <v>1047.97</v>
      </c>
      <c r="BI7" s="24">
        <v>857.02</v>
      </c>
      <c r="BJ7" s="24">
        <v>1464.09</v>
      </c>
      <c r="BK7" s="24">
        <v>1092.22</v>
      </c>
      <c r="BL7" s="24">
        <v>998.38</v>
      </c>
      <c r="BM7" s="24">
        <v>925.32</v>
      </c>
      <c r="BN7" s="24">
        <v>749.43</v>
      </c>
      <c r="BO7" s="24">
        <v>698.04</v>
      </c>
      <c r="BP7" s="24">
        <v>602.55999999999995</v>
      </c>
      <c r="BQ7" s="24">
        <v>56.78</v>
      </c>
      <c r="BR7" s="24">
        <v>57</v>
      </c>
      <c r="BS7" s="24">
        <v>57.13</v>
      </c>
      <c r="BT7" s="24">
        <v>57.78</v>
      </c>
      <c r="BU7" s="24">
        <v>68.239999999999995</v>
      </c>
      <c r="BV7" s="24">
        <v>97.53</v>
      </c>
      <c r="BW7" s="24">
        <v>95.92</v>
      </c>
      <c r="BX7" s="24">
        <v>96.98</v>
      </c>
      <c r="BY7" s="24">
        <v>98.46</v>
      </c>
      <c r="BZ7" s="24">
        <v>97.98</v>
      </c>
      <c r="CA7" s="24">
        <v>97.94</v>
      </c>
      <c r="CB7" s="24">
        <v>151.25</v>
      </c>
      <c r="CC7" s="24">
        <v>150.49</v>
      </c>
      <c r="CD7" s="24">
        <v>150.44</v>
      </c>
      <c r="CE7" s="24">
        <v>149.1</v>
      </c>
      <c r="CF7" s="24">
        <v>150.41999999999999</v>
      </c>
      <c r="CG7" s="24">
        <v>155.83000000000001</v>
      </c>
      <c r="CH7" s="24">
        <v>156.75</v>
      </c>
      <c r="CI7" s="24">
        <v>153.54</v>
      </c>
      <c r="CJ7" s="24">
        <v>157.44999999999999</v>
      </c>
      <c r="CK7" s="24">
        <v>159.75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61.51</v>
      </c>
      <c r="CS7" s="24">
        <v>51.2</v>
      </c>
      <c r="CT7" s="24">
        <v>57.32</v>
      </c>
      <c r="CU7" s="24">
        <v>63.71</v>
      </c>
      <c r="CV7" s="24">
        <v>64.95</v>
      </c>
      <c r="CW7" s="24">
        <v>60.13</v>
      </c>
      <c r="CX7" s="24">
        <v>90.56</v>
      </c>
      <c r="CY7" s="24">
        <v>87.41</v>
      </c>
      <c r="CZ7" s="24">
        <v>87.57</v>
      </c>
      <c r="DA7" s="24">
        <v>88.02</v>
      </c>
      <c r="DB7" s="24">
        <v>88.04</v>
      </c>
      <c r="DC7" s="24">
        <v>85.82</v>
      </c>
      <c r="DD7" s="24">
        <v>85.03</v>
      </c>
      <c r="DE7" s="24">
        <v>85.96</v>
      </c>
      <c r="DF7" s="24">
        <v>92.89</v>
      </c>
      <c r="DG7" s="24">
        <v>93.08</v>
      </c>
      <c r="DH7" s="24">
        <v>96</v>
      </c>
      <c r="DI7" s="24">
        <v>31.3</v>
      </c>
      <c r="DJ7" s="24">
        <v>32.020000000000003</v>
      </c>
      <c r="DK7" s="24">
        <v>32.909999999999997</v>
      </c>
      <c r="DL7" s="24">
        <v>34.119999999999997</v>
      </c>
      <c r="DM7" s="24">
        <v>35.06</v>
      </c>
      <c r="DN7" s="24">
        <v>15.29</v>
      </c>
      <c r="DO7" s="24">
        <v>17.809999999999999</v>
      </c>
      <c r="DP7" s="24">
        <v>19.96</v>
      </c>
      <c r="DQ7" s="24">
        <v>29.93</v>
      </c>
      <c r="DR7" s="24">
        <v>31.89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0.11</v>
      </c>
      <c r="DZ7" s="24">
        <v>0.64</v>
      </c>
      <c r="EA7" s="24">
        <v>0.83</v>
      </c>
      <c r="EB7" s="24">
        <v>2.74</v>
      </c>
      <c r="EC7" s="24">
        <v>3.24</v>
      </c>
      <c r="ED7" s="24">
        <v>9.4600000000000009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0.15</v>
      </c>
      <c r="EK7" s="24">
        <v>0.06</v>
      </c>
      <c r="EL7" s="24">
        <v>0.09</v>
      </c>
      <c r="EM7" s="24">
        <v>0.06</v>
      </c>
      <c r="EN7" s="24">
        <v>0.08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111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川﨑 裕憲</cp:lastModifiedBy>
  <cp:lastPrinted>2026-01-29T09:34:55Z</cp:lastPrinted>
  <dcterms:created xsi:type="dcterms:W3CDTF">2025-12-23T06:00:39Z</dcterms:created>
  <dcterms:modified xsi:type="dcterms:W3CDTF">2026-01-29T09:35:01Z</dcterms:modified>
  <cp:category/>
</cp:coreProperties>
</file>