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hiro1973\Desktop\R6経営分析\【経営比較分析表】2024_192082_46_010\"/>
    </mc:Choice>
  </mc:AlternateContent>
  <xr:revisionPtr revIDLastSave="0" documentId="13_ncr:20001_{0C2D7E68-7C3F-42F2-91E0-CBDCBC81B250}" xr6:coauthVersionLast="47" xr6:coauthVersionMax="47" xr10:uidLastSave="{00000000-0000-0000-0000-000000000000}"/>
  <workbookProtection workbookAlgorithmName="SHA-512" workbookHashValue="yt8pnwdV1pf+yPS5i4qZbLq36TtEDStIPfAdd7biPQYFqxpNJNIQysfXt/ZV/2awRZ3E9zFK3rVaubDqfEkYGA==" workbookSaltValue="sXG9jHUOtNHjquxNRO1OlQ=="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I10" i="4" s="1"/>
  <c r="N6" i="5"/>
  <c r="B10" i="4" s="1"/>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I85" i="4"/>
  <c r="BB10" i="4"/>
  <c r="AT10" i="4"/>
  <c r="AL10" i="4"/>
  <c r="W10" i="4"/>
  <c r="P10" i="4"/>
  <c r="BB8" i="4"/>
  <c r="AT8" i="4"/>
  <c r="AL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<sst xmlns="http://schemas.openxmlformats.org/spreadsheetml/2006/main" count="228" uniqueCount="113">
  <si>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</si>
  <si>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</si>
  <si>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</si>
  <si>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</si>
  <si>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</si>
  <si>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</si>
  <si>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</si>
  <si>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</si>
  <si>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</si>
  <si>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</si>
  <si>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</si>
  <si>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</si>
  <si>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</si>
  <si>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</si>
  <si>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</si>
  <si>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</si>
  <si>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</si>
  <si>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</si>
  <si>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</si>
  <si>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</si>
  <si>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</si>
  <si>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</si>
  <si>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</si>
  <si>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</si>
  <si>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</si>
  <si>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</si>
  <si>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</si>
  <si>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</si>
  <si>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</si>
  <si>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</si>
  <si>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</si>
  <si>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</si>
  <si>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</si>
  <si>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</si>
  <si>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</si>
  <si>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</si>
  <si>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</si>
  <si>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</si>
  <si>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</si>
  <si>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</si>
  <si>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</si>
  <si>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</si>
  <si>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</si>
  <si>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</si>
  <si>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</si>
  <si>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</si>
  <si>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</si>
  <si>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</si>
  <si>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</si>
  <si>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</si>
  <si>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</si>
  <si>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</si>
  <si>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</si>
  <si>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</si>
  <si>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</si>
  <si>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</si>
  <si>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</si>
  <si>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</si>
  <si>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</si>
  <si>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</si>
  <si>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</si>
  <si>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</si>
  <si>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</si>
  <si>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</si>
  <si>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</si>
  <si>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</si>
  <si>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</si>
  <si>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</si>
  <si>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</si>
  <si>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</si>
  <si>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</si>
  <si>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</si>
  <si>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</si>
  <si>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</si>
  <si>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</si>
  <si>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</si>
  <si>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</si>
  <si>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</si>
  <si>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</si>
  <si>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</si>
  <si>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</si>
  <si>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</si>
  <si>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</si>
  <si>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</si>
  <si>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</si>
  <si>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</si>
  <si>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</si>
  <si>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</si>
  <si>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</si>
  <si>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</si>
  <si>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</si>
  <si>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</si>
  <si>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</si>
  <si>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南アルプス市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</si>
  <si>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</si>
  <si>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</si>
  <si>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</si>
  <si>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</si>
  <si>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</si>
  <si>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</si>
  <si>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</si>
  <si>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</si>
  <si>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</si>
  <si>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</si>
  <si>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</si>
  <si>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</si>
  <si>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</si>
  <si>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</si>
  <si>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</si>
  <si>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</si>
  <si>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近年は、ほぼ横ばいで推移しているが、類似団体平均値と比較すると低い状況であり、計画的に施設の更新がされている状況と考える。
　今後、老朽化が進行する見通しのため、水道ビジョン等に基づき計画的な更新を進めていく。
②管路経年化率
　計画的な更新を行った結果、令和５年度以降類似団体平均値を下回る数値となっている。
　今後、老朽化が進行する見通しのため、水道ビジョン等に基づき計画的な更新を進めていく。
③管路更新率
　計画的な更新を行った結果、類似団体平均値を上回る数値となっている。　
　今後も、管路の耐震性や長寿命化の視点も含めて、基幹管路及び病院や避難所へ給水する重要管路を優先するなど、優先順位に基づき計画的に更新・耐震化を進めていく。</t>
    <rPh sb="20" eb="21">
      <t>ヨコ</t>
    </rPh>
    <rPh sb="24" eb="26">
      <t>スイイ</t>
    </rPh>
    <rPh sb="38" eb="39">
      <t>チ</t>
    </rPh>
    <rPh sb="53" eb="56">
      <t>ケイカクテキ</t>
    </rPh>
    <rPh sb="57" eb="59">
      <t>シセツ</t>
    </rPh>
    <rPh sb="60" eb="62">
      <t>コウシン</t>
    </rPh>
    <rPh sb="68" eb="70">
      <t>ジョウキョウ</t>
    </rPh>
    <rPh sb="71" eb="72">
      <t>カンガ</t>
    </rPh>
    <rPh sb="77" eb="79">
      <t>コンゴ</t>
    </rPh>
    <rPh sb="88" eb="90">
      <t>ミトオ</t>
    </rPh>
    <rPh sb="95" eb="97">
      <t>スイドウ</t>
    </rPh>
    <rPh sb="101" eb="102">
      <t>トウ</t>
    </rPh>
    <rPh sb="103" eb="104">
      <t>モト</t>
    </rPh>
    <rPh sb="106" eb="109">
      <t>ケイカクテキ</t>
    </rPh>
    <rPh sb="110" eb="112">
      <t>コウシン</t>
    </rPh>
    <rPh sb="113" eb="114">
      <t>スス</t>
    </rPh>
    <rPh sb="129" eb="132">
      <t>ケイカクテキ</t>
    </rPh>
    <rPh sb="133" eb="135">
      <t>コウシン</t>
    </rPh>
    <rPh sb="136" eb="137">
      <t>オコナ</t>
    </rPh>
    <rPh sb="139" eb="141">
      <t>ケッカ</t>
    </rPh>
    <rPh sb="142" eb="144">
      <t>レイワ</t>
    </rPh>
    <rPh sb="145" eb="147">
      <t>ネンド</t>
    </rPh>
    <rPh sb="147" eb="149">
      <t>イコウ</t>
    </rPh>
    <rPh sb="149" eb="153">
      <t>ルイジダンタイ</t>
    </rPh>
    <rPh sb="153" eb="156">
      <t>ヘイキンチ</t>
    </rPh>
    <rPh sb="157" eb="159">
      <t>シタマワ</t>
    </rPh>
    <rPh sb="160" eb="162">
      <t>スウチ</t>
    </rPh>
    <rPh sb="197" eb="198">
      <t>モト</t>
    </rPh>
    <rPh sb="207" eb="208">
      <t>スス</t>
    </rPh>
    <rPh sb="243" eb="244">
      <t>ウエ</t>
    </rPh>
    <rPh sb="266" eb="268">
      <t>レイワ</t>
    </rPh>
    <rPh sb="269" eb="271">
      <t>ネンド</t>
    </rPh>
    <rPh sb="273" eb="274">
      <t>ヤク</t>
    </rPh>
    <rPh sb="277" eb="279">
      <t>フセツ</t>
    </rPh>
    <rPh sb="279" eb="280">
      <t>カ</t>
    </rPh>
    <rPh sb="280" eb="282">
      <t>コウジ</t>
    </rPh>
    <rPh sb="283" eb="284">
      <t>オコナ</t>
    </rPh>
    <rPh sb="286" eb="288">
      <t>ケッカ</t>
    </rPh>
    <rPh sb="289" eb="292">
      <t>ゼンネンド</t>
    </rPh>
    <rPh sb="293" eb="294">
      <t>クラ</t>
    </rPh>
    <rPh sb="295" eb="297">
      <t>ゾウカ</t>
    </rPh>
    <rPh sb="302" eb="304">
      <t>コンゴ</t>
    </rPh>
    <rPh sb="306" eb="308">
      <t>カンロ</t>
    </rPh>
    <rPh sb="309" eb="311">
      <t>タイシン</t>
    </rPh>
    <rPh sb="311" eb="312">
      <t>セイ</t>
    </rPh>
    <rPh sb="313" eb="314">
      <t>チョウ</t>
    </rPh>
    <rPh sb="314" eb="317">
      <t>ジュミョウカ</t>
    </rPh>
    <rPh sb="318" eb="320">
      <t>シテン</t>
    </rPh>
    <rPh sb="321" eb="322">
      <t>フク</t>
    </rPh>
    <rPh sb="325" eb="327">
      <t>キカン</t>
    </rPh>
    <rPh sb="327" eb="329">
      <t>カンロ</t>
    </rPh>
    <rPh sb="329" eb="330">
      <t>オヨ</t>
    </rPh>
    <rPh sb="331" eb="333">
      <t>ビョウインヒナンジョキュウスイジュウヨウカンロユウセンユウセンジュンイモトケイカクテキ</t>
    </rPh>
    <phoneticPr fontId="4"/>
  </si>
  <si>
    <t>　経営状況としては、累積欠損金もなく概ね良好な状態と考える。しかしながら、令和３年度に予定されていた料金改定を見送った影響もあり、経常収支比率、料金回収率共に年々減少しており、また、今後計画されている老朽施設の更新費用確保のため、令和８年度に料金改定を行う予定である。
　有収率は類似団体平均値と比較すると低い状況が続いており引き続き、有収率の向上のため、漏水調査及び更新計画に基づいた老朽管の布設替えを推進し、無効水量の減少を図っていく。
　また、持続可能な水道事業の実現に向け、中長期的な視点に立ち、水道施設のライフサイクル全体にわたって効率的かつ効果的に管理運営するために、アセットマネジメントの手法を通して、中長期にわたった更新計画、財政計画の検討を行い、経費・維持管理費の削減についても、引き続き推進していく。</t>
    <rPh sb="1" eb="3">
      <t>ケイエイ</t>
    </rPh>
    <rPh sb="3" eb="5">
      <t>ジョウキョウ</t>
    </rPh>
    <rPh sb="10" eb="12">
      <t>ルイセキ</t>
    </rPh>
    <rPh sb="12" eb="14">
      <t>ケッソン</t>
    </rPh>
    <rPh sb="14" eb="15">
      <t>キン</t>
    </rPh>
    <rPh sb="18" eb="19">
      <t>オオム</t>
    </rPh>
    <rPh sb="20" eb="22">
      <t>リョウコウ</t>
    </rPh>
    <rPh sb="23" eb="25">
      <t>ジョウタイ</t>
    </rPh>
    <rPh sb="26" eb="27">
      <t>カンガ</t>
    </rPh>
    <rPh sb="37" eb="39">
      <t>レイワ</t>
    </rPh>
    <rPh sb="40" eb="42">
      <t>ネンド</t>
    </rPh>
    <rPh sb="43" eb="45">
      <t>ヨテイ</t>
    </rPh>
    <rPh sb="50" eb="52">
      <t>リョウキン</t>
    </rPh>
    <rPh sb="52" eb="54">
      <t>カイテイ</t>
    </rPh>
    <rPh sb="55" eb="57">
      <t>ミオク</t>
    </rPh>
    <rPh sb="59" eb="61">
      <t>エイキョウ</t>
    </rPh>
    <rPh sb="65" eb="71">
      <t>ケイジョウシュウシヒリツ</t>
    </rPh>
    <rPh sb="72" eb="74">
      <t>リョウキン</t>
    </rPh>
    <rPh sb="74" eb="77">
      <t>カイシュウリツ</t>
    </rPh>
    <rPh sb="77" eb="78">
      <t>トモ</t>
    </rPh>
    <rPh sb="79" eb="81">
      <t>ネンネン</t>
    </rPh>
    <rPh sb="81" eb="83">
      <t>ゲンショウ</t>
    </rPh>
    <rPh sb="91" eb="93">
      <t>コンゴ</t>
    </rPh>
    <rPh sb="93" eb="95">
      <t>ケイカク</t>
    </rPh>
    <rPh sb="100" eb="102">
      <t>ロウキュウ</t>
    </rPh>
    <rPh sb="102" eb="104">
      <t>シセツ</t>
    </rPh>
    <rPh sb="105" eb="107">
      <t>コウシン</t>
    </rPh>
    <rPh sb="107" eb="109">
      <t>ヒヨウ</t>
    </rPh>
    <rPh sb="109" eb="111">
      <t>カクホ</t>
    </rPh>
    <rPh sb="115" eb="117">
      <t>レイワ</t>
    </rPh>
    <rPh sb="118" eb="120">
      <t>ネンド</t>
    </rPh>
    <rPh sb="121" eb="125">
      <t>リョウキンカイテイ</t>
    </rPh>
    <rPh sb="126" eb="127">
      <t>オコナ</t>
    </rPh>
    <rPh sb="128" eb="130">
      <t>ヨテイ</t>
    </rPh>
    <rPh sb="146" eb="147">
      <t>チ</t>
    </rPh>
    <rPh sb="193" eb="195">
      <t>ロウキュウ</t>
    </rPh>
    <rPh sb="197" eb="200">
      <t>フセツカ</t>
    </rPh>
    <phoneticPr fontId="4"/>
  </si>
  <si>
    <r>
      <t>①経常収支比率
　類似団体の平均値を常に上回っているが、本市のみで見ると令和３年度に予定していた料金改定を見送った影響もあり、令和２年度をピークに年々減少している状況である。
　今後は、給水人口の減少や物価の高騰が考えられる中、老朽化した施設更新費用や耐震化費用の確保を行うため、令和８年度に料金改定を行う予定である。
②累積欠損金比率
　欠損金は生じてはいないが、適切な収益の確保及び経費の削減を引き続き図っていく必要がある。
③流動比率
　決算時の未払金額によって比率が変動するため、一概に各年度との経年比較をすることはできないところもあるが、近年の経過では債務に対する支払い能力は確保できているといえる。
④企業債残高対給水収益比率
　計画的な施設更新事業を行う中で、予定していた料金改定を見送った影響もあって、令和２年度を境に年々増加している状況である。
　今後は、令和８年度の料金改定と併せて、企業債利息等の負担が経営を圧迫しないように企業債残高の水準を管理していく必要がある。
⑤料金回収率
　令和３年度に予定していた料金改定を見送った影響もあって、令和２年度をピークに年々減少している状況である。
　今後は、給水人口の減少や物価の高騰が考えられる中、老朽化した施設更新費用の確保を行うため、令和８年度に料金改定を行う予定である。
⑥給水原価
　類似団体平均値以下を持続しているが、今後、施設の更新事業の推進や電気、薬品費等の高騰による経費の増加により給水原価の上昇が見込まれる。</t>
    </r>
    <r>
      <rPr>
        <sz val="8"/>
        <color rgb="FFFF0000"/>
        <rFont val="ＭＳ ゴシック"/>
        <family val="3"/>
        <charset val="128"/>
      </rPr>
      <t xml:space="preserve">
</t>
    </r>
    <r>
      <rPr>
        <sz val="8"/>
        <color theme="1"/>
        <rFont val="ＭＳ ゴシック"/>
        <family val="3"/>
        <charset val="128"/>
      </rPr>
      <t>⑦施設利用率
　令和４年度からは、若干減少したが、施設事故や更新時等に対応できる予備力の確保も踏まえると、概ね適正と考える。</t>
    </r>
    <r>
      <rPr>
        <sz val="8"/>
        <color rgb="FFFF0000"/>
        <rFont val="ＭＳ ゴシック"/>
        <family val="3"/>
        <charset val="128"/>
      </rPr>
      <t xml:space="preserve">
</t>
    </r>
    <r>
      <rPr>
        <sz val="8"/>
        <color theme="1"/>
        <rFont val="ＭＳ ゴシック"/>
        <family val="3"/>
        <charset val="128"/>
      </rPr>
      <t>⑧有収率
　計画的な漏水調査及び更新計画に基づいた老朽管の更新を推進した結果、令和６年度については有収率が向上したが、類似団体平均値と比較すると低い数値のため、今後も有収率の向上を図る必要がある。</t>
    </r>
    <rPh sb="18" eb="19">
      <t>ツネ</t>
    </rPh>
    <rPh sb="20" eb="22">
      <t>ウワマワ</t>
    </rPh>
    <rPh sb="28" eb="30">
      <t>ホンシ</t>
    </rPh>
    <rPh sb="33" eb="34">
      <t>ミ</t>
    </rPh>
    <rPh sb="36" eb="38">
      <t>レイワ</t>
    </rPh>
    <rPh sb="39" eb="41">
      <t>ネンド</t>
    </rPh>
    <rPh sb="42" eb="44">
      <t>ヨテイ</t>
    </rPh>
    <rPh sb="48" eb="50">
      <t>リョウキン</t>
    </rPh>
    <rPh sb="50" eb="52">
      <t>カイテイ</t>
    </rPh>
    <rPh sb="53" eb="55">
      <t>ミオク</t>
    </rPh>
    <rPh sb="57" eb="59">
      <t>エイキョウ</t>
    </rPh>
    <rPh sb="63" eb="65">
      <t>レイワ</t>
    </rPh>
    <rPh sb="66" eb="68">
      <t>ネンド</t>
    </rPh>
    <rPh sb="73" eb="75">
      <t>ネンネン</t>
    </rPh>
    <rPh sb="75" eb="77">
      <t>ゲンショウ</t>
    </rPh>
    <rPh sb="81" eb="83">
      <t>ジョウキョウ</t>
    </rPh>
    <rPh sb="104" eb="106">
      <t>コウトウ</t>
    </rPh>
    <rPh sb="116" eb="118">
      <t>リョウキン</t>
    </rPh>
    <rPh sb="118" eb="120">
      <t>カイテイ</t>
    </rPh>
    <rPh sb="121" eb="123">
      <t>ヒツヨウ</t>
    </rPh>
    <rPh sb="126" eb="129">
      <t>タイシンカ</t>
    </rPh>
    <rPh sb="129" eb="131">
      <t>ヒヨウ</t>
    </rPh>
    <rPh sb="140" eb="142">
      <t>レイワ</t>
    </rPh>
    <rPh sb="143" eb="145">
      <t>ネンド</t>
    </rPh>
    <rPh sb="151" eb="152">
      <t>オコナ</t>
    </rPh>
    <rPh sb="153" eb="155">
      <t>ヨテイ</t>
    </rPh>
    <rPh sb="304" eb="306">
      <t>シセツ</t>
    </rPh>
    <rPh sb="306" eb="308">
      <t>コウシン</t>
    </rPh>
    <rPh sb="308" eb="310">
      <t>ジギョウ</t>
    </rPh>
    <rPh sb="311" eb="312">
      <t>オコナ</t>
    </rPh>
    <rPh sb="313" eb="314">
      <t>ナカ</t>
    </rPh>
    <rPh sb="316" eb="318">
      <t>ヨテイ</t>
    </rPh>
    <rPh sb="322" eb="324">
      <t>リョウキン</t>
    </rPh>
    <rPh sb="324" eb="326">
      <t>カイテイ</t>
    </rPh>
    <rPh sb="327" eb="329">
      <t>ミオク</t>
    </rPh>
    <rPh sb="331" eb="333">
      <t>エイキョウ</t>
    </rPh>
    <rPh sb="337" eb="339">
      <t>レイワ</t>
    </rPh>
    <rPh sb="340" eb="342">
      <t>ネンド</t>
    </rPh>
    <rPh sb="347" eb="349">
      <t>ネンネン</t>
    </rPh>
    <rPh sb="349" eb="351">
      <t>ゾウカ</t>
    </rPh>
    <rPh sb="361" eb="363">
      <t>テキセイ</t>
    </rPh>
    <rPh sb="367" eb="368">
      <t>アワ</t>
    </rPh>
    <rPh sb="371" eb="373">
      <t>キギョウ</t>
    </rPh>
    <rPh sb="375" eb="377">
      <t>ジョウキョウ</t>
    </rPh>
    <rPh sb="387" eb="389">
      <t>レイワ</t>
    </rPh>
    <rPh sb="390" eb="392">
      <t>ネンド</t>
    </rPh>
    <rPh sb="398" eb="399">
      <t>アワ</t>
    </rPh>
    <rPh sb="420" eb="421">
      <t>トウ</t>
    </rPh>
    <rPh sb="422" eb="424">
      <t>フタン</t>
    </rPh>
    <rPh sb="425" eb="427">
      <t>ケイエイ</t>
    </rPh>
    <rPh sb="428" eb="430">
      <t>アッパク</t>
    </rPh>
    <rPh sb="436" eb="438">
      <t>キギョウ</t>
    </rPh>
    <rPh sb="438" eb="439">
      <t>サイ</t>
    </rPh>
    <rPh sb="439" eb="441">
      <t>ザンダカ</t>
    </rPh>
    <rPh sb="445" eb="447">
      <t>カンリ</t>
    </rPh>
    <rPh sb="451" eb="453">
      <t>ヒツヨウ</t>
    </rPh>
    <rPh sb="466" eb="468">
      <t>レイワ</t>
    </rPh>
    <rPh sb="469" eb="471">
      <t>ネンド</t>
    </rPh>
    <rPh sb="499" eb="501">
      <t>ジョウキョウ</t>
    </rPh>
    <rPh sb="522" eb="524">
      <t>コウトウ</t>
    </rPh>
    <rPh sb="555" eb="557">
      <t>ネンド</t>
    </rPh>
    <rPh sb="610" eb="612">
      <t>コンゴ</t>
    </rPh>
    <rPh sb="613" eb="615">
      <t>シセツ</t>
    </rPh>
    <rPh sb="616" eb="618">
      <t>コウシン</t>
    </rPh>
    <rPh sb="618" eb="620">
      <t>ジギョウ</t>
    </rPh>
    <rPh sb="621" eb="623">
      <t>スイシン</t>
    </rPh>
    <rPh sb="627" eb="629">
      <t>ヤクヒン</t>
    </rPh>
    <rPh sb="629" eb="630">
      <t>ヒ</t>
    </rPh>
    <rPh sb="630" eb="631">
      <t>トウ</t>
    </rPh>
    <rPh sb="632" eb="634">
      <t>コウトウ</t>
    </rPh>
    <rPh sb="637" eb="639">
      <t>ケイヒ</t>
    </rPh>
    <rPh sb="640" eb="642">
      <t>ゾウカ</t>
    </rPh>
    <rPh sb="646" eb="648">
      <t>ゲンカ</t>
    </rPh>
    <rPh sb="649" eb="651">
      <t>ジョウショウ</t>
    </rPh>
    <rPh sb="652" eb="654">
      <t>ミコ</t>
    </rPh>
    <rPh sb="655" eb="657">
      <t>レイワ</t>
    </rPh>
    <rPh sb="658" eb="660">
      <t>ネンド</t>
    </rPh>
    <rPh sb="664" eb="666">
      <t>ジャッカン</t>
    </rPh>
    <rPh sb="666" eb="668">
      <t>ゲンショウ</t>
    </rPh>
    <rPh sb="674" eb="676">
      <t>ジコ</t>
    </rPh>
    <rPh sb="677" eb="678">
      <t>ジ</t>
    </rPh>
    <rPh sb="688" eb="689">
      <t>ジ</t>
    </rPh>
    <rPh sb="689" eb="691">
      <t>ヨビ</t>
    </rPh>
    <rPh sb="691" eb="692">
      <t>リョク</t>
    </rPh>
    <rPh sb="693" eb="695">
      <t>カクホ</t>
    </rPh>
    <rPh sb="696" eb="697">
      <t>フ</t>
    </rPh>
    <rPh sb="702" eb="703">
      <t>オオム</t>
    </rPh>
    <rPh sb="704" eb="706">
      <t>テキセイ</t>
    </rPh>
    <rPh sb="712" eb="715">
      <t>トウハイゴウケイカク</t>
    </rPh>
    <rPh sb="731" eb="733">
      <t>ケイカク</t>
    </rPh>
    <rPh sb="733" eb="734">
      <t>テキ</t>
    </rPh>
    <rPh sb="746" eb="748">
      <t>ケッカ</t>
    </rPh>
    <rPh sb="749" eb="751">
      <t>レイワ</t>
    </rPh>
    <rPh sb="752" eb="754">
      <t>ネンド</t>
    </rPh>
    <rPh sb="759" eb="762">
      <t>ユウシュウリツ</t>
    </rPh>
    <rPh sb="763" eb="765">
      <t>コウジョウ</t>
    </rPh>
    <rPh sb="790" eb="792">
      <t>コンゴ</t>
    </rPh>
    <rPh sb="793" eb="796">
      <t>ユウシュウリツ</t>
    </rPh>
    <rPh sb="797" eb="799">
      <t>コウジョウ</t>
    </rPh>
    <rPh sb="800" eb="801">
      <t>ハカ</t>
    </rPh>
    <rPh sb="802" eb="80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</si>
</sst>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
      <sz val="8"/>
      <color theme="1"/>
      <name val="ＭＳ ゴシック"/>
      <family val="3"/>
      <charset val="128"/>
    </font>
    <font>
      <sz val="8"/>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2" applyFont="1" applyBorder="1" applyAlignment="1" applyProtection="1">
      <alignment horizontal="left" vertical="top" wrapText="1"/>
      <protection locked="0"/>
    </xf>
    <xf numFmtId="0" fontId="16" fillId="0" borderId="0" xfId="2" applyFont="1" applyAlignment="1" applyProtection="1">
      <alignment horizontal="left" vertical="top" wrapText="1"/>
      <protection locked="0"/>
    </xf>
    <xf numFmtId="0" fontId="16" fillId="0" borderId="10" xfId="2" applyFont="1" applyBorder="1" applyAlignment="1" applyProtection="1">
      <alignment horizontal="left" vertical="top" wrapText="1"/>
      <protection locked="0"/>
    </xf>
    <xf numFmtId="0" fontId="16" fillId="0" borderId="11" xfId="2" applyFont="1" applyBorder="1" applyAlignment="1" applyProtection="1">
      <alignment horizontal="left" vertical="top" wrapText="1"/>
      <protection locked="0"/>
    </xf>
    <xf numFmtId="0" fontId="16" fillId="0" borderId="1" xfId="2" applyFont="1" applyBorder="1" applyAlignment="1" applyProtection="1">
      <alignment horizontal="left" vertical="top" wrapText="1"/>
      <protection locked="0"/>
    </xf>
    <xf numFmtId="0" fontId="16" fillId="0" borderId="12" xfId="2"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7" fillId="0" borderId="9"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0" xfId="0" applyFont="1" applyBorder="1" applyAlignment="1" applyProtection="1">
      <alignment horizontal="left" vertical="top" wrapText="1"/>
      <protection locked="0"/>
    </xf>
  </cellXfs>
  <cellStyles count="3">
    <cellStyle name="桁区切り" xfId="1" builtinId="6"/>
    <cellStyle name="標準" xfId="0" builtinId="0"/>
    <cellStyle name="標準 2" xfId="2" xr:uid="{1F8D618F-0B24-46E1-A940-1992477BB8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0.95</c:v>
                </c:pt>
                <c:pt idx="1">
                  <c:v>0.96</c:v>
                </c:pt>
                <c:pt idx="2">
                  <c:v>0.79</c:v>
                </c:pt>
                <c:pt idx="3">
                  <c:v>1.08</c:v>
                </c:pt>
                <c:pt idx="4">
                  <c:v>0.96</c:v>
                </c:pt>
              </c:numCache>
            </c:numRef>
          </c:val>
          <c:extLst>
            <c:ext xmlns:c16="http://schemas.microsoft.com/office/drawing/2014/chart" uri="{C3380CC4-5D6E-409C-BE32-E72D297353CC}">
              <c16:uniqueId val="{00000000-5EFB-4D6B-8A10-CD158C33234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5EFB-4D6B-8A10-CD158C33234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62.31</c:v>
                </c:pt>
                <c:pt idx="1">
                  <c:v>61.67</c:v>
                </c:pt>
                <c:pt idx="2">
                  <c:v>73.31</c:v>
                </c:pt>
                <c:pt idx="3">
                  <c:v>67.150000000000006</c:v>
                </c:pt>
                <c:pt idx="4">
                  <c:v>65.3</c:v>
                </c:pt>
              </c:numCache>
            </c:numRef>
          </c:val>
          <c:extLst>
            <c:ext xmlns:c16="http://schemas.microsoft.com/office/drawing/2014/chart" uri="{C3380CC4-5D6E-409C-BE32-E72D297353CC}">
              <c16:uniqueId val="{00000000-0F24-41EA-9338-889D31E12BA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0F24-41EA-9338-889D31E12BA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79.98</c:v>
                </c:pt>
                <c:pt idx="1">
                  <c:v>78.73</c:v>
                </c:pt>
                <c:pt idx="2">
                  <c:v>78.31</c:v>
                </c:pt>
                <c:pt idx="3">
                  <c:v>78.63</c:v>
                </c:pt>
                <c:pt idx="4">
                  <c:v>80.59</c:v>
                </c:pt>
              </c:numCache>
            </c:numRef>
          </c:val>
          <c:extLst>
            <c:ext xmlns:c16="http://schemas.microsoft.com/office/drawing/2014/chart" uri="{C3380CC4-5D6E-409C-BE32-E72D297353CC}">
              <c16:uniqueId val="{00000000-D583-48F7-B6D6-E2567479C97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D583-48F7-B6D6-E2567479C97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123.42</c:v>
                </c:pt>
                <c:pt idx="1">
                  <c:v>115.61</c:v>
                </c:pt>
                <c:pt idx="2">
                  <c:v>113.62</c:v>
                </c:pt>
                <c:pt idx="3">
                  <c:v>113.23</c:v>
                </c:pt>
                <c:pt idx="4">
                  <c:v>111.41</c:v>
                </c:pt>
              </c:numCache>
            </c:numRef>
          </c:val>
          <c:extLst>
            <c:ext xmlns:c16="http://schemas.microsoft.com/office/drawing/2014/chart" uri="{C3380CC4-5D6E-409C-BE32-E72D297353CC}">
              <c16:uniqueId val="{00000000-63D2-41E9-A25C-9C738BC8920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63D2-41E9-A25C-9C738BC8920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43.38</c:v>
                </c:pt>
                <c:pt idx="1">
                  <c:v>44.29</c:v>
                </c:pt>
                <c:pt idx="2">
                  <c:v>44.05</c:v>
                </c:pt>
                <c:pt idx="3">
                  <c:v>42.04</c:v>
                </c:pt>
                <c:pt idx="4">
                  <c:v>43.34</c:v>
                </c:pt>
              </c:numCache>
            </c:numRef>
          </c:val>
          <c:extLst>
            <c:ext xmlns:c16="http://schemas.microsoft.com/office/drawing/2014/chart" uri="{C3380CC4-5D6E-409C-BE32-E72D297353CC}">
              <c16:uniqueId val="{00000000-BFD7-4027-8AEE-DF690680558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BFD7-4027-8AEE-DF690680558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24.38</c:v>
                </c:pt>
                <c:pt idx="1">
                  <c:v>23.08</c:v>
                </c:pt>
                <c:pt idx="2">
                  <c:v>22.56</c:v>
                </c:pt>
                <c:pt idx="3">
                  <c:v>22.65</c:v>
                </c:pt>
                <c:pt idx="4">
                  <c:v>22.54</c:v>
                </c:pt>
              </c:numCache>
            </c:numRef>
          </c:val>
          <c:extLst>
            <c:ext xmlns:c16="http://schemas.microsoft.com/office/drawing/2014/chart" uri="{C3380CC4-5D6E-409C-BE32-E72D297353CC}">
              <c16:uniqueId val="{00000000-0A47-4BF4-B2F8-0BC7CA36B1B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0A47-4BF4-B2F8-0BC7CA36B1B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D1D-459A-A1DA-6AB1E80A27B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DD1D-459A-A1DA-6AB1E80A27B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410.59</c:v>
                </c:pt>
                <c:pt idx="1">
                  <c:v>284.19</c:v>
                </c:pt>
                <c:pt idx="2">
                  <c:v>317.74</c:v>
                </c:pt>
                <c:pt idx="3">
                  <c:v>277.08999999999997</c:v>
                </c:pt>
                <c:pt idx="4">
                  <c:v>299.8</c:v>
                </c:pt>
              </c:numCache>
            </c:numRef>
          </c:val>
          <c:extLst>
            <c:ext xmlns:c16="http://schemas.microsoft.com/office/drawing/2014/chart" uri="{C3380CC4-5D6E-409C-BE32-E72D297353CC}">
              <c16:uniqueId val="{00000000-A4D0-4424-891E-C0FFA8395BC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A4D0-4424-891E-C0FFA8395BC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378.64</c:v>
                </c:pt>
                <c:pt idx="1">
                  <c:v>401.89</c:v>
                </c:pt>
                <c:pt idx="2">
                  <c:v>427.79</c:v>
                </c:pt>
                <c:pt idx="3">
                  <c:v>436.92</c:v>
                </c:pt>
                <c:pt idx="4">
                  <c:v>436.59</c:v>
                </c:pt>
              </c:numCache>
            </c:numRef>
          </c:val>
          <c:extLst>
            <c:ext xmlns:c16="http://schemas.microsoft.com/office/drawing/2014/chart" uri="{C3380CC4-5D6E-409C-BE32-E72D297353CC}">
              <c16:uniqueId val="{00000000-1608-4010-8BCF-DC94DFFBE37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1608-4010-8BCF-DC94DFFBE37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113.63</c:v>
                </c:pt>
                <c:pt idx="1">
                  <c:v>105.32</c:v>
                </c:pt>
                <c:pt idx="2">
                  <c:v>103.32</c:v>
                </c:pt>
                <c:pt idx="3">
                  <c:v>102.14</c:v>
                </c:pt>
                <c:pt idx="4">
                  <c:v>100.5</c:v>
                </c:pt>
              </c:numCache>
            </c:numRef>
          </c:val>
          <c:extLst>
            <c:ext xmlns:c16="http://schemas.microsoft.com/office/drawing/2014/chart" uri="{C3380CC4-5D6E-409C-BE32-E72D297353CC}">
              <c16:uniqueId val="{00000000-EE81-4CD7-89A3-D4A26C6D692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EE81-4CD7-89A3-D4A26C6D692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125.04</c:v>
                </c:pt>
                <c:pt idx="1">
                  <c:v>135.27000000000001</c:v>
                </c:pt>
                <c:pt idx="2">
                  <c:v>138.21</c:v>
                </c:pt>
                <c:pt idx="3">
                  <c:v>140.47</c:v>
                </c:pt>
                <c:pt idx="4">
                  <c:v>143.07</c:v>
                </c:pt>
              </c:numCache>
            </c:numRef>
          </c:val>
          <c:extLst>
            <c:ext xmlns:c16="http://schemas.microsoft.com/office/drawing/2014/chart" uri="{C3380CC4-5D6E-409C-BE32-E72D297353CC}">
              <c16:uniqueId val="{00000000-057A-4776-AE23-1736C388069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057A-4776-AE23-1736C388069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2"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山梨県　南アルプス市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非設置</v>
      </c>
      <c r="AE8" s="43"/>
      <c r="AF8" s="43"/>
      <c r="AG8" s="43"/>
      <c r="AH8" s="43"/>
      <c r="AI8" s="43"/>
      <c r="AJ8" s="43"/>
      <c r="AK8" s="2"/>
      <c r="AL8" s="44">
        <f>データ!$R$6</f>
        <v>71726</v>
      </c>
      <c r="AM8" s="44"/>
      <c r="AN8" s="44"/>
      <c r="AO8" s="44"/>
      <c r="AP8" s="44"/>
      <c r="AQ8" s="44"/>
      <c r="AR8" s="44"/>
      <c r="AS8" s="44"/>
      <c r="AT8" s="45">
        <f>データ!$S$6</f>
        <v>264.14</v>
      </c>
      <c r="AU8" s="46"/>
      <c r="AV8" s="46"/>
      <c r="AW8" s="46"/>
      <c r="AX8" s="46"/>
      <c r="AY8" s="46"/>
      <c r="AZ8" s="46"/>
      <c r="BA8" s="46"/>
      <c r="BB8" s="47">
        <f>データ!$T$6</f>
        <v>271.55</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70.72</v>
      </c>
      <c r="J10" s="46"/>
      <c r="K10" s="46"/>
      <c r="L10" s="46"/>
      <c r="M10" s="46"/>
      <c r="N10" s="46"/>
      <c r="O10" s="80"/>
      <c r="P10" s="47">
        <f>データ!$P$6</f>
        <v>99.58</v>
      </c>
      <c r="Q10" s="47"/>
      <c r="R10" s="47"/>
      <c r="S10" s="47"/>
      <c r="T10" s="47"/>
      <c r="U10" s="47"/>
      <c r="V10" s="47"/>
      <c r="W10" s="44">
        <f>データ!$Q$6</f>
        <v>2508</v>
      </c>
      <c r="X10" s="44"/>
      <c r="Y10" s="44"/>
      <c r="Z10" s="44"/>
      <c r="AA10" s="44"/>
      <c r="AB10" s="44"/>
      <c r="AC10" s="44"/>
      <c r="AD10" s="2"/>
      <c r="AE10" s="2"/>
      <c r="AF10" s="2"/>
      <c r="AG10" s="2"/>
      <c r="AH10" s="2"/>
      <c r="AI10" s="2"/>
      <c r="AJ10" s="2"/>
      <c r="AK10" s="2"/>
      <c r="AL10" s="44">
        <f>データ!$U$6</f>
        <v>71325</v>
      </c>
      <c r="AM10" s="44"/>
      <c r="AN10" s="44"/>
      <c r="AO10" s="44"/>
      <c r="AP10" s="44"/>
      <c r="AQ10" s="44"/>
      <c r="AR10" s="44"/>
      <c r="AS10" s="44"/>
      <c r="AT10" s="45">
        <f>データ!$V$6</f>
        <v>150.47</v>
      </c>
      <c r="AU10" s="46"/>
      <c r="AV10" s="46"/>
      <c r="AW10" s="46"/>
      <c r="AX10" s="46"/>
      <c r="AY10" s="46"/>
      <c r="AZ10" s="46"/>
      <c r="BA10" s="46"/>
      <c r="BB10" s="47">
        <f>データ!$W$6</f>
        <v>474.01</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6"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6"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9" t="s">
        <v>112</v>
      </c>
      <c r="BM16" s="90"/>
      <c r="BN16" s="90"/>
      <c r="BO16" s="90"/>
      <c r="BP16" s="90"/>
      <c r="BQ16" s="90"/>
      <c r="BR16" s="90"/>
      <c r="BS16" s="90"/>
      <c r="BT16" s="90"/>
      <c r="BU16" s="90"/>
      <c r="BV16" s="90"/>
      <c r="BW16" s="90"/>
      <c r="BX16" s="90"/>
      <c r="BY16" s="90"/>
      <c r="BZ16" s="9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9"/>
      <c r="BM17" s="90"/>
      <c r="BN17" s="90"/>
      <c r="BO17" s="90"/>
      <c r="BP17" s="90"/>
      <c r="BQ17" s="90"/>
      <c r="BR17" s="90"/>
      <c r="BS17" s="90"/>
      <c r="BT17" s="90"/>
      <c r="BU17" s="90"/>
      <c r="BV17" s="90"/>
      <c r="BW17" s="90"/>
      <c r="BX17" s="90"/>
      <c r="BY17" s="90"/>
      <c r="BZ17" s="9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9"/>
      <c r="BM18" s="90"/>
      <c r="BN18" s="90"/>
      <c r="BO18" s="90"/>
      <c r="BP18" s="90"/>
      <c r="BQ18" s="90"/>
      <c r="BR18" s="90"/>
      <c r="BS18" s="90"/>
      <c r="BT18" s="90"/>
      <c r="BU18" s="90"/>
      <c r="BV18" s="90"/>
      <c r="BW18" s="90"/>
      <c r="BX18" s="90"/>
      <c r="BY18" s="90"/>
      <c r="BZ18" s="9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9"/>
      <c r="BM19" s="90"/>
      <c r="BN19" s="90"/>
      <c r="BO19" s="90"/>
      <c r="BP19" s="90"/>
      <c r="BQ19" s="90"/>
      <c r="BR19" s="90"/>
      <c r="BS19" s="90"/>
      <c r="BT19" s="90"/>
      <c r="BU19" s="90"/>
      <c r="BV19" s="90"/>
      <c r="BW19" s="90"/>
      <c r="BX19" s="90"/>
      <c r="BY19" s="90"/>
      <c r="BZ19" s="9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9"/>
      <c r="BM20" s="90"/>
      <c r="BN20" s="90"/>
      <c r="BO20" s="90"/>
      <c r="BP20" s="90"/>
      <c r="BQ20" s="90"/>
      <c r="BR20" s="90"/>
      <c r="BS20" s="90"/>
      <c r="BT20" s="90"/>
      <c r="BU20" s="90"/>
      <c r="BV20" s="90"/>
      <c r="BW20" s="90"/>
      <c r="BX20" s="90"/>
      <c r="BY20" s="90"/>
      <c r="BZ20" s="9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9"/>
      <c r="BM21" s="90"/>
      <c r="BN21" s="90"/>
      <c r="BO21" s="90"/>
      <c r="BP21" s="90"/>
      <c r="BQ21" s="90"/>
      <c r="BR21" s="90"/>
      <c r="BS21" s="90"/>
      <c r="BT21" s="90"/>
      <c r="BU21" s="90"/>
      <c r="BV21" s="90"/>
      <c r="BW21" s="90"/>
      <c r="BX21" s="90"/>
      <c r="BY21" s="90"/>
      <c r="BZ21" s="9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9"/>
      <c r="BM22" s="90"/>
      <c r="BN22" s="90"/>
      <c r="BO22" s="90"/>
      <c r="BP22" s="90"/>
      <c r="BQ22" s="90"/>
      <c r="BR22" s="90"/>
      <c r="BS22" s="90"/>
      <c r="BT22" s="90"/>
      <c r="BU22" s="90"/>
      <c r="BV22" s="90"/>
      <c r="BW22" s="90"/>
      <c r="BX22" s="90"/>
      <c r="BY22" s="90"/>
      <c r="BZ22" s="9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9"/>
      <c r="BM23" s="90"/>
      <c r="BN23" s="90"/>
      <c r="BO23" s="90"/>
      <c r="BP23" s="90"/>
      <c r="BQ23" s="90"/>
      <c r="BR23" s="90"/>
      <c r="BS23" s="90"/>
      <c r="BT23" s="90"/>
      <c r="BU23" s="90"/>
      <c r="BV23" s="90"/>
      <c r="BW23" s="90"/>
      <c r="BX23" s="90"/>
      <c r="BY23" s="90"/>
      <c r="BZ23" s="9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9"/>
      <c r="BM24" s="90"/>
      <c r="BN24" s="90"/>
      <c r="BO24" s="90"/>
      <c r="BP24" s="90"/>
      <c r="BQ24" s="90"/>
      <c r="BR24" s="90"/>
      <c r="BS24" s="90"/>
      <c r="BT24" s="90"/>
      <c r="BU24" s="90"/>
      <c r="BV24" s="90"/>
      <c r="BW24" s="90"/>
      <c r="BX24" s="90"/>
      <c r="BY24" s="90"/>
      <c r="BZ24" s="9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9"/>
      <c r="BM25" s="90"/>
      <c r="BN25" s="90"/>
      <c r="BO25" s="90"/>
      <c r="BP25" s="90"/>
      <c r="BQ25" s="90"/>
      <c r="BR25" s="90"/>
      <c r="BS25" s="90"/>
      <c r="BT25" s="90"/>
      <c r="BU25" s="90"/>
      <c r="BV25" s="90"/>
      <c r="BW25" s="90"/>
      <c r="BX25" s="90"/>
      <c r="BY25" s="90"/>
      <c r="BZ25" s="9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9"/>
      <c r="BM26" s="90"/>
      <c r="BN26" s="90"/>
      <c r="BO26" s="90"/>
      <c r="BP26" s="90"/>
      <c r="BQ26" s="90"/>
      <c r="BR26" s="90"/>
      <c r="BS26" s="90"/>
      <c r="BT26" s="90"/>
      <c r="BU26" s="90"/>
      <c r="BV26" s="90"/>
      <c r="BW26" s="90"/>
      <c r="BX26" s="90"/>
      <c r="BY26" s="90"/>
      <c r="BZ26" s="9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9"/>
      <c r="BM27" s="90"/>
      <c r="BN27" s="90"/>
      <c r="BO27" s="90"/>
      <c r="BP27" s="90"/>
      <c r="BQ27" s="90"/>
      <c r="BR27" s="90"/>
      <c r="BS27" s="90"/>
      <c r="BT27" s="90"/>
      <c r="BU27" s="90"/>
      <c r="BV27" s="90"/>
      <c r="BW27" s="90"/>
      <c r="BX27" s="90"/>
      <c r="BY27" s="90"/>
      <c r="BZ27" s="9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9"/>
      <c r="BM28" s="90"/>
      <c r="BN28" s="90"/>
      <c r="BO28" s="90"/>
      <c r="BP28" s="90"/>
      <c r="BQ28" s="90"/>
      <c r="BR28" s="90"/>
      <c r="BS28" s="90"/>
      <c r="BT28" s="90"/>
      <c r="BU28" s="90"/>
      <c r="BV28" s="90"/>
      <c r="BW28" s="90"/>
      <c r="BX28" s="90"/>
      <c r="BY28" s="90"/>
      <c r="BZ28" s="9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9"/>
      <c r="BM29" s="90"/>
      <c r="BN29" s="90"/>
      <c r="BO29" s="90"/>
      <c r="BP29" s="90"/>
      <c r="BQ29" s="90"/>
      <c r="BR29" s="90"/>
      <c r="BS29" s="90"/>
      <c r="BT29" s="90"/>
      <c r="BU29" s="90"/>
      <c r="BV29" s="90"/>
      <c r="BW29" s="90"/>
      <c r="BX29" s="90"/>
      <c r="BY29" s="90"/>
      <c r="BZ29" s="9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9"/>
      <c r="BM30" s="90"/>
      <c r="BN30" s="90"/>
      <c r="BO30" s="90"/>
      <c r="BP30" s="90"/>
      <c r="BQ30" s="90"/>
      <c r="BR30" s="90"/>
      <c r="BS30" s="90"/>
      <c r="BT30" s="90"/>
      <c r="BU30" s="90"/>
      <c r="BV30" s="90"/>
      <c r="BW30" s="90"/>
      <c r="BX30" s="90"/>
      <c r="BY30" s="90"/>
      <c r="BZ30" s="9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9"/>
      <c r="BM31" s="90"/>
      <c r="BN31" s="90"/>
      <c r="BO31" s="90"/>
      <c r="BP31" s="90"/>
      <c r="BQ31" s="90"/>
      <c r="BR31" s="90"/>
      <c r="BS31" s="90"/>
      <c r="BT31" s="90"/>
      <c r="BU31" s="90"/>
      <c r="BV31" s="90"/>
      <c r="BW31" s="90"/>
      <c r="BX31" s="90"/>
      <c r="BY31" s="90"/>
      <c r="BZ31" s="9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9"/>
      <c r="BM32" s="90"/>
      <c r="BN32" s="90"/>
      <c r="BO32" s="90"/>
      <c r="BP32" s="90"/>
      <c r="BQ32" s="90"/>
      <c r="BR32" s="90"/>
      <c r="BS32" s="90"/>
      <c r="BT32" s="90"/>
      <c r="BU32" s="90"/>
      <c r="BV32" s="90"/>
      <c r="BW32" s="90"/>
      <c r="BX32" s="90"/>
      <c r="BY32" s="90"/>
      <c r="BZ32" s="9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9"/>
      <c r="BM33" s="90"/>
      <c r="BN33" s="90"/>
      <c r="BO33" s="90"/>
      <c r="BP33" s="90"/>
      <c r="BQ33" s="90"/>
      <c r="BR33" s="90"/>
      <c r="BS33" s="90"/>
      <c r="BT33" s="90"/>
      <c r="BU33" s="90"/>
      <c r="BV33" s="90"/>
      <c r="BW33" s="90"/>
      <c r="BX33" s="90"/>
      <c r="BY33" s="90"/>
      <c r="BZ33" s="9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9"/>
      <c r="BM34" s="90"/>
      <c r="BN34" s="90"/>
      <c r="BO34" s="90"/>
      <c r="BP34" s="90"/>
      <c r="BQ34" s="90"/>
      <c r="BR34" s="90"/>
      <c r="BS34" s="90"/>
      <c r="BT34" s="90"/>
      <c r="BU34" s="90"/>
      <c r="BV34" s="90"/>
      <c r="BW34" s="90"/>
      <c r="BX34" s="90"/>
      <c r="BY34" s="90"/>
      <c r="BZ34" s="9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9"/>
      <c r="BM35" s="90"/>
      <c r="BN35" s="90"/>
      <c r="BO35" s="90"/>
      <c r="BP35" s="90"/>
      <c r="BQ35" s="90"/>
      <c r="BR35" s="90"/>
      <c r="BS35" s="90"/>
      <c r="BT35" s="90"/>
      <c r="BU35" s="90"/>
      <c r="BV35" s="90"/>
      <c r="BW35" s="90"/>
      <c r="BX35" s="90"/>
      <c r="BY35" s="90"/>
      <c r="BZ35" s="9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9"/>
      <c r="BM36" s="90"/>
      <c r="BN36" s="90"/>
      <c r="BO36" s="90"/>
      <c r="BP36" s="90"/>
      <c r="BQ36" s="90"/>
      <c r="BR36" s="90"/>
      <c r="BS36" s="90"/>
      <c r="BT36" s="90"/>
      <c r="BU36" s="90"/>
      <c r="BV36" s="90"/>
      <c r="BW36" s="90"/>
      <c r="BX36" s="90"/>
      <c r="BY36" s="90"/>
      <c r="BZ36" s="9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9"/>
      <c r="BM37" s="90"/>
      <c r="BN37" s="90"/>
      <c r="BO37" s="90"/>
      <c r="BP37" s="90"/>
      <c r="BQ37" s="90"/>
      <c r="BR37" s="90"/>
      <c r="BS37" s="90"/>
      <c r="BT37" s="90"/>
      <c r="BU37" s="90"/>
      <c r="BV37" s="90"/>
      <c r="BW37" s="90"/>
      <c r="BX37" s="90"/>
      <c r="BY37" s="90"/>
      <c r="BZ37" s="9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9"/>
      <c r="BM38" s="90"/>
      <c r="BN38" s="90"/>
      <c r="BO38" s="90"/>
      <c r="BP38" s="90"/>
      <c r="BQ38" s="90"/>
      <c r="BR38" s="90"/>
      <c r="BS38" s="90"/>
      <c r="BT38" s="90"/>
      <c r="BU38" s="90"/>
      <c r="BV38" s="90"/>
      <c r="BW38" s="90"/>
      <c r="BX38" s="90"/>
      <c r="BY38" s="90"/>
      <c r="BZ38" s="9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9"/>
      <c r="BM39" s="90"/>
      <c r="BN39" s="90"/>
      <c r="BO39" s="90"/>
      <c r="BP39" s="90"/>
      <c r="BQ39" s="90"/>
      <c r="BR39" s="90"/>
      <c r="BS39" s="90"/>
      <c r="BT39" s="90"/>
      <c r="BU39" s="90"/>
      <c r="BV39" s="90"/>
      <c r="BW39" s="90"/>
      <c r="BX39" s="90"/>
      <c r="BY39" s="90"/>
      <c r="BZ39" s="9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9"/>
      <c r="BM40" s="90"/>
      <c r="BN40" s="90"/>
      <c r="BO40" s="90"/>
      <c r="BP40" s="90"/>
      <c r="BQ40" s="90"/>
      <c r="BR40" s="90"/>
      <c r="BS40" s="90"/>
      <c r="BT40" s="90"/>
      <c r="BU40" s="90"/>
      <c r="BV40" s="90"/>
      <c r="BW40" s="90"/>
      <c r="BX40" s="90"/>
      <c r="BY40" s="90"/>
      <c r="BZ40" s="9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9"/>
      <c r="BM41" s="90"/>
      <c r="BN41" s="90"/>
      <c r="BO41" s="90"/>
      <c r="BP41" s="90"/>
      <c r="BQ41" s="90"/>
      <c r="BR41" s="90"/>
      <c r="BS41" s="90"/>
      <c r="BT41" s="90"/>
      <c r="BU41" s="90"/>
      <c r="BV41" s="90"/>
      <c r="BW41" s="90"/>
      <c r="BX41" s="90"/>
      <c r="BY41" s="90"/>
      <c r="BZ41" s="9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9"/>
      <c r="BM42" s="90"/>
      <c r="BN42" s="90"/>
      <c r="BO42" s="90"/>
      <c r="BP42" s="90"/>
      <c r="BQ42" s="90"/>
      <c r="BR42" s="90"/>
      <c r="BS42" s="90"/>
      <c r="BT42" s="90"/>
      <c r="BU42" s="90"/>
      <c r="BV42" s="90"/>
      <c r="BW42" s="90"/>
      <c r="BX42" s="90"/>
      <c r="BY42" s="90"/>
      <c r="BZ42" s="9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9"/>
      <c r="BM43" s="90"/>
      <c r="BN43" s="90"/>
      <c r="BO43" s="90"/>
      <c r="BP43" s="90"/>
      <c r="BQ43" s="90"/>
      <c r="BR43" s="90"/>
      <c r="BS43" s="90"/>
      <c r="BT43" s="90"/>
      <c r="BU43" s="90"/>
      <c r="BV43" s="90"/>
      <c r="BW43" s="90"/>
      <c r="BX43" s="90"/>
      <c r="BY43" s="90"/>
      <c r="BZ43" s="91"/>
    </row>
    <row r="44" spans="1:78" ht="13.2"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9"/>
      <c r="BM44" s="90"/>
      <c r="BN44" s="90"/>
      <c r="BO44" s="90"/>
      <c r="BP44" s="90"/>
      <c r="BQ44" s="90"/>
      <c r="BR44" s="90"/>
      <c r="BS44" s="90"/>
      <c r="BT44" s="90"/>
      <c r="BU44" s="90"/>
      <c r="BV44" s="90"/>
      <c r="BW44" s="90"/>
      <c r="BX44" s="90"/>
      <c r="BY44" s="90"/>
      <c r="BZ44" s="9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oHc/1GQUpTmS5rAyzofisp0btSBroRzaTCO1RcnlSunq7pu20I9QX0JxydaPbk4FtV3NT2Q+9cKHlWmk6XpT7A==" saltValue="/fMpo42Z+wAOTK37LyYoE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192082</v>
      </c>
      <c r="D6" s="20">
        <f t="shared" si="3"/>
        <v>46</v>
      </c>
      <c r="E6" s="20">
        <f t="shared" si="3"/>
        <v>1</v>
      </c>
      <c r="F6" s="20">
        <f t="shared" si="3"/>
        <v>0</v>
      </c>
      <c r="G6" s="20">
        <f t="shared" si="3"/>
        <v>1</v>
      </c>
      <c r="H6" s="20" t="str">
        <f t="shared" si="3"/>
        <v>山梨県　南アルプス市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70.72</v>
      </c>
      <c r="P6" s="21">
        <f t="shared" si="3"/>
        <v>99.58</v>
      </c>
      <c r="Q6" s="21">
        <f t="shared" si="3"/>
        <v>2508</v>
      </c>
      <c r="R6" s="21">
        <f t="shared" si="3"/>
        <v>71726</v>
      </c>
      <c r="S6" s="21">
        <f t="shared" si="3"/>
        <v>264.14</v>
      </c>
      <c r="T6" s="21">
        <f t="shared" si="3"/>
        <v>271.55</v>
      </c>
      <c r="U6" s="21">
        <f t="shared" si="3"/>
        <v>71325</v>
      </c>
      <c r="V6" s="21">
        <f t="shared" si="3"/>
        <v>150.47</v>
      </c>
      <c r="W6" s="21">
        <f t="shared" si="3"/>
        <v>474.01</v>
      </c>
      <c r="X6" s="22">
        <f>IF(X7="",NA(),X7)</f>
        <v>123.42</v>
      </c>
      <c r="Y6" s="22">
        <f t="shared" ref="Y6:AG6" si="4">IF(Y7="",NA(),Y7)</f>
        <v>115.61</v>
      </c>
      <c r="Z6" s="22">
        <f t="shared" si="4"/>
        <v>113.62</v>
      </c>
      <c r="AA6" s="22">
        <f t="shared" si="4"/>
        <v>113.23</v>
      </c>
      <c r="AB6" s="22">
        <f t="shared" si="4"/>
        <v>111.41</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410.59</v>
      </c>
      <c r="AU6" s="22">
        <f t="shared" ref="AU6:BC6" si="6">IF(AU7="",NA(),AU7)</f>
        <v>284.19</v>
      </c>
      <c r="AV6" s="22">
        <f t="shared" si="6"/>
        <v>317.74</v>
      </c>
      <c r="AW6" s="22">
        <f t="shared" si="6"/>
        <v>277.08999999999997</v>
      </c>
      <c r="AX6" s="22">
        <f t="shared" si="6"/>
        <v>299.8</v>
      </c>
      <c r="AY6" s="22">
        <f t="shared" si="6"/>
        <v>350.79</v>
      </c>
      <c r="AZ6" s="22">
        <f t="shared" si="6"/>
        <v>354.57</v>
      </c>
      <c r="BA6" s="22">
        <f t="shared" si="6"/>
        <v>357.74</v>
      </c>
      <c r="BB6" s="22">
        <f t="shared" si="6"/>
        <v>344.88</v>
      </c>
      <c r="BC6" s="22">
        <f t="shared" si="6"/>
        <v>326.02</v>
      </c>
      <c r="BD6" s="21" t="str">
        <f>IF(BD7="","",IF(BD7="-","【-】","【"&amp;SUBSTITUTE(TEXT(BD7,"#,##0.00"),"-","△")&amp;"】"))</f>
        <v>【239.69】</v>
      </c>
      <c r="BE6" s="22">
        <f>IF(BE7="",NA(),BE7)</f>
        <v>378.64</v>
      </c>
      <c r="BF6" s="22">
        <f t="shared" ref="BF6:BN6" si="7">IF(BF7="",NA(),BF7)</f>
        <v>401.89</v>
      </c>
      <c r="BG6" s="22">
        <f t="shared" si="7"/>
        <v>427.79</v>
      </c>
      <c r="BH6" s="22">
        <f t="shared" si="7"/>
        <v>436.92</v>
      </c>
      <c r="BI6" s="22">
        <f t="shared" si="7"/>
        <v>436.59</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113.63</v>
      </c>
      <c r="BQ6" s="22">
        <f t="shared" ref="BQ6:BY6" si="8">IF(BQ7="",NA(),BQ7)</f>
        <v>105.32</v>
      </c>
      <c r="BR6" s="22">
        <f t="shared" si="8"/>
        <v>103.32</v>
      </c>
      <c r="BS6" s="22">
        <f t="shared" si="8"/>
        <v>102.14</v>
      </c>
      <c r="BT6" s="22">
        <f t="shared" si="8"/>
        <v>100.5</v>
      </c>
      <c r="BU6" s="22">
        <f t="shared" si="8"/>
        <v>100.85</v>
      </c>
      <c r="BV6" s="22">
        <f t="shared" si="8"/>
        <v>103.79</v>
      </c>
      <c r="BW6" s="22">
        <f t="shared" si="8"/>
        <v>98.3</v>
      </c>
      <c r="BX6" s="22">
        <f t="shared" si="8"/>
        <v>98.89</v>
      </c>
      <c r="BY6" s="22">
        <f t="shared" si="8"/>
        <v>99.25</v>
      </c>
      <c r="BZ6" s="21" t="str">
        <f>IF(BZ7="","",IF(BZ7="-","【-】","【"&amp;SUBSTITUTE(TEXT(BZ7,"#,##0.00"),"-","△")&amp;"】"))</f>
        <v>【97.59】</v>
      </c>
      <c r="CA6" s="22">
        <f>IF(CA7="",NA(),CA7)</f>
        <v>125.04</v>
      </c>
      <c r="CB6" s="22">
        <f t="shared" ref="CB6:CJ6" si="9">IF(CB7="",NA(),CB7)</f>
        <v>135.27000000000001</v>
      </c>
      <c r="CC6" s="22">
        <f t="shared" si="9"/>
        <v>138.21</v>
      </c>
      <c r="CD6" s="22">
        <f t="shared" si="9"/>
        <v>140.47</v>
      </c>
      <c r="CE6" s="22">
        <f t="shared" si="9"/>
        <v>143.07</v>
      </c>
      <c r="CF6" s="22">
        <f t="shared" si="9"/>
        <v>167.1</v>
      </c>
      <c r="CG6" s="22">
        <f t="shared" si="9"/>
        <v>167.86</v>
      </c>
      <c r="CH6" s="22">
        <f t="shared" si="9"/>
        <v>173.68</v>
      </c>
      <c r="CI6" s="22">
        <f t="shared" si="9"/>
        <v>174.52</v>
      </c>
      <c r="CJ6" s="22">
        <f t="shared" si="9"/>
        <v>178.92</v>
      </c>
      <c r="CK6" s="21" t="str">
        <f>IF(CK7="","",IF(CK7="-","【-】","【"&amp;SUBSTITUTE(TEXT(CK7,"#,##0.00"),"-","△")&amp;"】"))</f>
        <v>【181.66】</v>
      </c>
      <c r="CL6" s="22">
        <f>IF(CL7="",NA(),CL7)</f>
        <v>62.31</v>
      </c>
      <c r="CM6" s="22">
        <f t="shared" ref="CM6:CU6" si="10">IF(CM7="",NA(),CM7)</f>
        <v>61.67</v>
      </c>
      <c r="CN6" s="22">
        <f t="shared" si="10"/>
        <v>73.31</v>
      </c>
      <c r="CO6" s="22">
        <f t="shared" si="10"/>
        <v>67.150000000000006</v>
      </c>
      <c r="CP6" s="22">
        <f t="shared" si="10"/>
        <v>65.3</v>
      </c>
      <c r="CQ6" s="22">
        <f t="shared" si="10"/>
        <v>59.91</v>
      </c>
      <c r="CR6" s="22">
        <f t="shared" si="10"/>
        <v>59.4</v>
      </c>
      <c r="CS6" s="22">
        <f t="shared" si="10"/>
        <v>59.24</v>
      </c>
      <c r="CT6" s="22">
        <f t="shared" si="10"/>
        <v>58.77</v>
      </c>
      <c r="CU6" s="22">
        <f t="shared" si="10"/>
        <v>59.17</v>
      </c>
      <c r="CV6" s="21" t="str">
        <f>IF(CV7="","",IF(CV7="-","【-】","【"&amp;SUBSTITUTE(TEXT(CV7,"#,##0.00"),"-","△")&amp;"】"))</f>
        <v>【60.21】</v>
      </c>
      <c r="CW6" s="22">
        <f>IF(CW7="",NA(),CW7)</f>
        <v>79.98</v>
      </c>
      <c r="CX6" s="22">
        <f t="shared" ref="CX6:DF6" si="11">IF(CX7="",NA(),CX7)</f>
        <v>78.73</v>
      </c>
      <c r="CY6" s="22">
        <f t="shared" si="11"/>
        <v>78.31</v>
      </c>
      <c r="CZ6" s="22">
        <f t="shared" si="11"/>
        <v>78.63</v>
      </c>
      <c r="DA6" s="22">
        <f t="shared" si="11"/>
        <v>80.59</v>
      </c>
      <c r="DB6" s="22">
        <f t="shared" si="11"/>
        <v>87.26</v>
      </c>
      <c r="DC6" s="22">
        <f t="shared" si="11"/>
        <v>87.57</v>
      </c>
      <c r="DD6" s="22">
        <f t="shared" si="11"/>
        <v>87.26</v>
      </c>
      <c r="DE6" s="22">
        <f t="shared" si="11"/>
        <v>86.95</v>
      </c>
      <c r="DF6" s="22">
        <f t="shared" si="11"/>
        <v>86.58</v>
      </c>
      <c r="DG6" s="21" t="str">
        <f>IF(DG7="","",IF(DG7="-","【-】","【"&amp;SUBSTITUTE(TEXT(DG7,"#,##0.00"),"-","△")&amp;"】"))</f>
        <v>【89.21】</v>
      </c>
      <c r="DH6" s="22">
        <f>IF(DH7="",NA(),DH7)</f>
        <v>43.38</v>
      </c>
      <c r="DI6" s="22">
        <f t="shared" ref="DI6:DQ6" si="12">IF(DI7="",NA(),DI7)</f>
        <v>44.29</v>
      </c>
      <c r="DJ6" s="22">
        <f t="shared" si="12"/>
        <v>44.05</v>
      </c>
      <c r="DK6" s="22">
        <f t="shared" si="12"/>
        <v>42.04</v>
      </c>
      <c r="DL6" s="22">
        <f t="shared" si="12"/>
        <v>43.34</v>
      </c>
      <c r="DM6" s="22">
        <f t="shared" si="12"/>
        <v>49.2</v>
      </c>
      <c r="DN6" s="22">
        <f t="shared" si="12"/>
        <v>50.01</v>
      </c>
      <c r="DO6" s="22">
        <f t="shared" si="12"/>
        <v>50.99</v>
      </c>
      <c r="DP6" s="22">
        <f t="shared" si="12"/>
        <v>51.79</v>
      </c>
      <c r="DQ6" s="22">
        <f t="shared" si="12"/>
        <v>52.02</v>
      </c>
      <c r="DR6" s="21" t="str">
        <f>IF(DR7="","",IF(DR7="-","【-】","【"&amp;SUBSTITUTE(TEXT(DR7,"#,##0.00"),"-","△")&amp;"】"))</f>
        <v>【52.41】</v>
      </c>
      <c r="DS6" s="22">
        <f>IF(DS7="",NA(),DS7)</f>
        <v>24.38</v>
      </c>
      <c r="DT6" s="22">
        <f t="shared" ref="DT6:EB6" si="13">IF(DT7="",NA(),DT7)</f>
        <v>23.08</v>
      </c>
      <c r="DU6" s="22">
        <f t="shared" si="13"/>
        <v>22.56</v>
      </c>
      <c r="DV6" s="22">
        <f t="shared" si="13"/>
        <v>22.65</v>
      </c>
      <c r="DW6" s="22">
        <f t="shared" si="13"/>
        <v>22.54</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0.95</v>
      </c>
      <c r="EE6" s="22">
        <f t="shared" ref="EE6:EM6" si="14">IF(EE7="",NA(),EE7)</f>
        <v>0.96</v>
      </c>
      <c r="EF6" s="22">
        <f t="shared" si="14"/>
        <v>0.79</v>
      </c>
      <c r="EG6" s="22">
        <f t="shared" si="14"/>
        <v>1.08</v>
      </c>
      <c r="EH6" s="22">
        <f t="shared" si="14"/>
        <v>0.96</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2">
      <c r="A7" s="15"/>
      <c r="B7" s="24">
        <v>2024</v>
      </c>
      <c r="C7" s="24">
        <v>192082</v>
      </c>
      <c r="D7" s="24">
        <v>46</v>
      </c>
      <c r="E7" s="24">
        <v>1</v>
      </c>
      <c r="F7" s="24">
        <v>0</v>
      </c>
      <c r="G7" s="24">
        <v>1</v>
      </c>
      <c r="H7" s="24" t="s">
        <v>93</v>
      </c>
      <c r="I7" s="24" t="s">
        <v>94</v>
      </c>
      <c r="J7" s="24" t="s">
        <v>95</v>
      </c>
      <c r="K7" s="24" t="s">
        <v>96</v>
      </c>
      <c r="L7" s="24" t="s">
        <v>97</v>
      </c>
      <c r="M7" s="24" t="s">
        <v>98</v>
      </c>
      <c r="N7" s="25" t="s">
        <v>99</v>
      </c>
      <c r="O7" s="25">
        <v>70.72</v>
      </c>
      <c r="P7" s="25">
        <v>99.58</v>
      </c>
      <c r="Q7" s="25">
        <v>2508</v>
      </c>
      <c r="R7" s="25">
        <v>71726</v>
      </c>
      <c r="S7" s="25">
        <v>264.14</v>
      </c>
      <c r="T7" s="25">
        <v>271.55</v>
      </c>
      <c r="U7" s="25">
        <v>71325</v>
      </c>
      <c r="V7" s="25">
        <v>150.47</v>
      </c>
      <c r="W7" s="25">
        <v>474.01</v>
      </c>
      <c r="X7" s="25">
        <v>123.42</v>
      </c>
      <c r="Y7" s="25">
        <v>115.61</v>
      </c>
      <c r="Z7" s="25">
        <v>113.62</v>
      </c>
      <c r="AA7" s="25">
        <v>113.23</v>
      </c>
      <c r="AB7" s="25">
        <v>111.41</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410.59</v>
      </c>
      <c r="AU7" s="25">
        <v>284.19</v>
      </c>
      <c r="AV7" s="25">
        <v>317.74</v>
      </c>
      <c r="AW7" s="25">
        <v>277.08999999999997</v>
      </c>
      <c r="AX7" s="25">
        <v>299.8</v>
      </c>
      <c r="AY7" s="25">
        <v>350.79</v>
      </c>
      <c r="AZ7" s="25">
        <v>354.57</v>
      </c>
      <c r="BA7" s="25">
        <v>357.74</v>
      </c>
      <c r="BB7" s="25">
        <v>344.88</v>
      </c>
      <c r="BC7" s="25">
        <v>326.02</v>
      </c>
      <c r="BD7" s="25">
        <v>239.69</v>
      </c>
      <c r="BE7" s="25">
        <v>378.64</v>
      </c>
      <c r="BF7" s="25">
        <v>401.89</v>
      </c>
      <c r="BG7" s="25">
        <v>427.79</v>
      </c>
      <c r="BH7" s="25">
        <v>436.92</v>
      </c>
      <c r="BI7" s="25">
        <v>436.59</v>
      </c>
      <c r="BJ7" s="25">
        <v>322.92</v>
      </c>
      <c r="BK7" s="25">
        <v>303.45999999999998</v>
      </c>
      <c r="BL7" s="25">
        <v>307.27999999999997</v>
      </c>
      <c r="BM7" s="25">
        <v>304.02</v>
      </c>
      <c r="BN7" s="25">
        <v>300.54000000000002</v>
      </c>
      <c r="BO7" s="25">
        <v>264.86</v>
      </c>
      <c r="BP7" s="25">
        <v>113.63</v>
      </c>
      <c r="BQ7" s="25">
        <v>105.32</v>
      </c>
      <c r="BR7" s="25">
        <v>103.32</v>
      </c>
      <c r="BS7" s="25">
        <v>102.14</v>
      </c>
      <c r="BT7" s="25">
        <v>100.5</v>
      </c>
      <c r="BU7" s="25">
        <v>100.85</v>
      </c>
      <c r="BV7" s="25">
        <v>103.79</v>
      </c>
      <c r="BW7" s="25">
        <v>98.3</v>
      </c>
      <c r="BX7" s="25">
        <v>98.89</v>
      </c>
      <c r="BY7" s="25">
        <v>99.25</v>
      </c>
      <c r="BZ7" s="25">
        <v>97.59</v>
      </c>
      <c r="CA7" s="25">
        <v>125.04</v>
      </c>
      <c r="CB7" s="25">
        <v>135.27000000000001</v>
      </c>
      <c r="CC7" s="25">
        <v>138.21</v>
      </c>
      <c r="CD7" s="25">
        <v>140.47</v>
      </c>
      <c r="CE7" s="25">
        <v>143.07</v>
      </c>
      <c r="CF7" s="25">
        <v>167.1</v>
      </c>
      <c r="CG7" s="25">
        <v>167.86</v>
      </c>
      <c r="CH7" s="25">
        <v>173.68</v>
      </c>
      <c r="CI7" s="25">
        <v>174.52</v>
      </c>
      <c r="CJ7" s="25">
        <v>178.92</v>
      </c>
      <c r="CK7" s="25">
        <v>181.66</v>
      </c>
      <c r="CL7" s="25">
        <v>62.31</v>
      </c>
      <c r="CM7" s="25">
        <v>61.67</v>
      </c>
      <c r="CN7" s="25">
        <v>73.31</v>
      </c>
      <c r="CO7" s="25">
        <v>67.150000000000006</v>
      </c>
      <c r="CP7" s="25">
        <v>65.3</v>
      </c>
      <c r="CQ7" s="25">
        <v>59.91</v>
      </c>
      <c r="CR7" s="25">
        <v>59.4</v>
      </c>
      <c r="CS7" s="25">
        <v>59.24</v>
      </c>
      <c r="CT7" s="25">
        <v>58.77</v>
      </c>
      <c r="CU7" s="25">
        <v>59.17</v>
      </c>
      <c r="CV7" s="25">
        <v>60.21</v>
      </c>
      <c r="CW7" s="25">
        <v>79.98</v>
      </c>
      <c r="CX7" s="25">
        <v>78.73</v>
      </c>
      <c r="CY7" s="25">
        <v>78.31</v>
      </c>
      <c r="CZ7" s="25">
        <v>78.63</v>
      </c>
      <c r="DA7" s="25">
        <v>80.59</v>
      </c>
      <c r="DB7" s="25">
        <v>87.26</v>
      </c>
      <c r="DC7" s="25">
        <v>87.57</v>
      </c>
      <c r="DD7" s="25">
        <v>87.26</v>
      </c>
      <c r="DE7" s="25">
        <v>86.95</v>
      </c>
      <c r="DF7" s="25">
        <v>86.58</v>
      </c>
      <c r="DG7" s="25">
        <v>89.21</v>
      </c>
      <c r="DH7" s="25">
        <v>43.38</v>
      </c>
      <c r="DI7" s="25">
        <v>44.29</v>
      </c>
      <c r="DJ7" s="25">
        <v>44.05</v>
      </c>
      <c r="DK7" s="25">
        <v>42.04</v>
      </c>
      <c r="DL7" s="25">
        <v>43.34</v>
      </c>
      <c r="DM7" s="25">
        <v>49.2</v>
      </c>
      <c r="DN7" s="25">
        <v>50.01</v>
      </c>
      <c r="DO7" s="25">
        <v>50.99</v>
      </c>
      <c r="DP7" s="25">
        <v>51.79</v>
      </c>
      <c r="DQ7" s="25">
        <v>52.02</v>
      </c>
      <c r="DR7" s="25">
        <v>52.41</v>
      </c>
      <c r="DS7" s="25">
        <v>24.38</v>
      </c>
      <c r="DT7" s="25">
        <v>23.08</v>
      </c>
      <c r="DU7" s="25">
        <v>22.56</v>
      </c>
      <c r="DV7" s="25">
        <v>22.65</v>
      </c>
      <c r="DW7" s="25">
        <v>22.54</v>
      </c>
      <c r="DX7" s="25">
        <v>18.329999999999998</v>
      </c>
      <c r="DY7" s="25">
        <v>20.27</v>
      </c>
      <c r="DZ7" s="25">
        <v>21.69</v>
      </c>
      <c r="EA7" s="25">
        <v>23.19</v>
      </c>
      <c r="EB7" s="25">
        <v>24.61</v>
      </c>
      <c r="EC7" s="25">
        <v>26.78</v>
      </c>
      <c r="ED7" s="25">
        <v>0.95</v>
      </c>
      <c r="EE7" s="25">
        <v>0.96</v>
      </c>
      <c r="EF7" s="25">
        <v>0.79</v>
      </c>
      <c r="EG7" s="25">
        <v>1.08</v>
      </c>
      <c r="EH7" s="25">
        <v>0.96</v>
      </c>
      <c r="EI7" s="25">
        <v>0.6</v>
      </c>
      <c r="EJ7" s="25">
        <v>0.56000000000000005</v>
      </c>
      <c r="EK7" s="25">
        <v>0.6</v>
      </c>
      <c r="EL7" s="25">
        <v>0.53</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飯野 裕之</cp:lastModifiedBy>
  <cp:lastPrinted>2026-01-26T06:22:41Z</cp:lastPrinted>
  <dcterms:created xsi:type="dcterms:W3CDTF">2025-12-12T09:16:13Z</dcterms:created>
  <dcterms:modified xsi:type="dcterms:W3CDTF">2026-01-26T06:24:38Z</dcterms:modified>
  <cp:category/>
</cp:coreProperties>
</file>