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7"/>
  <workbookPr/>
  <mc:AlternateContent xmlns:mc="http://schemas.openxmlformats.org/markup-compatibility/2006">
    <mc:Choice Requires="x15">
      <x15ac:absPath xmlns:x15ac="http://schemas.microsoft.com/office/spreadsheetml/2010/11/ac" url="\\Jsfil001\新共有フォルダ\01_各課専用フォルダ\110_上下水道課\01_下水道担当\048 経営戦略\●R6経営戦略見直し\"/>
    </mc:Choice>
  </mc:AlternateContent>
  <xr:revisionPtr revIDLastSave="0" documentId="13_ncr:1_{8AF0E080-F167-4EA3-8C2E-086B46BF19BD}" xr6:coauthVersionLast="36" xr6:coauthVersionMax="36" xr10:uidLastSave="{00000000-0000-0000-0000-000000000000}"/>
  <workbookProtection workbookAlgorithmName="SHA-512" workbookHashValue="TSfNgApKhXnjV4Y/WcPEg3gW/v6UInGzZWLFz+vGBOFw3hyXhm5/vQfrNJwWFqPjMl+sb7hJZLY6iQCkEwyipQ==" workbookSaltValue="4NdyOxIutKHWu/tYnzws0w==" workbookSpinCount="100000" lockStructure="1"/>
  <bookViews>
    <workbookView xWindow="0" yWindow="0" windowWidth="23040" windowHeight="921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I85" i="4"/>
  <c r="F85" i="4"/>
  <c r="E85" i="4"/>
  <c r="AT10" i="4"/>
  <c r="I10" i="4"/>
  <c r="AL8" i="4"/>
</calcChain>
</file>

<file path=xl/sharedStrings.xml><?xml version="1.0" encoding="utf-8"?>
<sst xmlns="http://schemas.openxmlformats.org/spreadsheetml/2006/main" count="236" uniqueCount="115">
  <si>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</si>
  <si>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</si>
  <si>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</si>
  <si>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</si>
  <si>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</si>
  <si>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</si>
  <si>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</si>
  <si>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</si>
  <si>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</si>
  <si>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</si>
  <si>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</si>
  <si>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</si>
  <si>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</si>
  <si>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</si>
  <si>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</si>
  <si>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</si>
  <si>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</si>
  <si>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</si>
  <si>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</si>
  <si>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</si>
  <si>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</si>
  <si>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</si>
  <si>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</si>
  <si>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</si>
  <si>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</si>
  <si>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</si>
  <si>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</si>
  <si>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</si>
  <si>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</si>
  <si>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</si>
  <si>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</si>
  <si>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</si>
  <si>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</si>
  <si>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</si>
  <si>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</si>
  <si>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</si>
  <si>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</si>
  <si>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</si>
  <si>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</si>
  <si>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</si>
  <si>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</si>
  <si>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</si>
  <si>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</si>
  <si>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</si>
  <si>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</si>
  <si>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</si>
  <si>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</si>
  <si>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</si>
  <si>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</si>
  <si>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</si>
  <si>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</si>
  <si>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</si>
  <si>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</si>
  <si>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</si>
  <si>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</si>
  <si>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</si>
  <si>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</si>
  <si>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</si>
  <si>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</si>
  <si>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</si>
  <si>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</si>
  <si>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</si>
  <si>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</si>
  <si>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</si>
  <si>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</si>
  <si>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</si>
  <si>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</si>
  <si>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</si>
  <si>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</si>
  <si>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</si>
  <si>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</si>
  <si>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</si>
  <si>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</si>
  <si>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</si>
  <si>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</si>
  <si>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</si>
  <si>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</si>
  <si>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</si>
  <si>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</si>
  <si>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</si>
  <si>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</si>
  <si>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</si>
  <si>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</si>
  <si>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</si>
  <si>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</si>
  <si>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</si>
  <si>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</si>
  <si>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</si>
  <si>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</si>
  <si>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</si>
  <si>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</si>
  <si>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</si>
  <si>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</si>
  <si>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</si>
  <si>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</si>
  <si>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</si>
  <si>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韮崎市</t>
  </si>
  <si>
    <t>法適用</t>
  </si>
  <si>
    <t>下水道事業</t>
  </si>
  <si>
    <t>公共下水道</t>
  </si>
  <si>
    <t>Cd2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</si>
  <si>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</si>
  <si>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</si>
  <si>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</si>
  <si>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</si>
  <si>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</si>
  <si>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</si>
  <si>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</si>
  <si>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</si>
  <si>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</si>
  <si>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</si>
  <si>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</si>
  <si>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下水道管渠は平成元年から整備を始め、市内の一部を平成８年から供用開始したものであり、現時点では、管渠の老朽化が心配される箇所はないが、マンホールポンプについては、耐用年数を迎えているものもあるため、計画的に取替を行っていく必要がある。</t>
    <phoneticPr fontId="4"/>
  </si>
  <si>
    <t>　①経常収支比率②累積欠損金比率③経費回収率をみても、一般会計からの繰入金により賄われている状況であり、健全な経営とは言えない。
　経営戦略を基に、まずは経費回収率を９０％にするよう使用料の適正化を推進し、未接続者への啓蒙活動も行い、下水道事業の経営健全化を図る必要がある。</t>
    <phoneticPr fontId="4"/>
  </si>
  <si>
    <t>①経常収支比率は、使用料収入及び一般会計からの繰入金等の収益で維持管理費や支払利息等の費用を賄われている状況である。
②累積欠損金率は、一般会計からの繰入金により０％である。
③流動比率は、下水道整備中のため、建設改良費に充てられた企業債等が含まれており、これらの財源により整備された下水道管渠について、将来、償還・返済の原資を使用料収入により得ることが予定されているため、一概に支払い能力がないとは言えない。
④企業債残高対事業規模比率は、一般会計負担額に入力誤りがあり、本来の数値は933.07である。下水道整備中のため類似団体に比べて低くなっている。
⑤経費回収率は７５％で、一般会計からの繰入金に依存している状況のため、使用料の改定が必要である。
⑥現在の使用料単価１１４円では、汚水処理原価１５０円を回収できていないため、総務省の要請する使用料単価を１５０円／㎥に引き上げ、使用料の適正化を図る必要がある。
⑧水洗化率は、類似団体と比べて高くなっている。</t>
    <rPh sb="224" eb="231">
      <t>イッパンカイケイフタンガク</t>
    </rPh>
    <rPh sb="232" eb="235">
      <t>ニュウリョクアヤマ</t>
    </rPh>
    <rPh sb="240" eb="242">
      <t>ホンライ</t>
    </rPh>
    <rPh sb="243" eb="245">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</si>
</sst>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315-4814-AFFA-DC6E5F0525A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0.04</c:v>
                </c:pt>
              </c:numCache>
            </c:numRef>
          </c:val>
          <c:smooth val="0"/>
          <c:extLst>
            <c:ext xmlns:c16="http://schemas.microsoft.com/office/drawing/2014/chart" uri="{C3380CC4-5D6E-409C-BE32-E72D297353CC}">
              <c16:uniqueId val="{00000001-C315-4814-AFFA-DC6E5F0525A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46F-47F7-BA97-099CE47CA34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48.92</c:v>
                </c:pt>
              </c:numCache>
            </c:numRef>
          </c:val>
          <c:smooth val="0"/>
          <c:extLst>
            <c:ext xmlns:c16="http://schemas.microsoft.com/office/drawing/2014/chart" uri="{C3380CC4-5D6E-409C-BE32-E72D297353CC}">
              <c16:uniqueId val="{00000001-D46F-47F7-BA97-099CE47CA34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93.4</c:v>
                </c:pt>
                <c:pt idx="1">
                  <c:v>93.75</c:v>
                </c:pt>
                <c:pt idx="2">
                  <c:v>93.86</c:v>
                </c:pt>
                <c:pt idx="3">
                  <c:v>94.04</c:v>
                </c:pt>
                <c:pt idx="4">
                  <c:v>94.14</c:v>
                </c:pt>
              </c:numCache>
            </c:numRef>
          </c:val>
          <c:extLst>
            <c:ext xmlns:c16="http://schemas.microsoft.com/office/drawing/2014/chart" uri="{C3380CC4-5D6E-409C-BE32-E72D297353CC}">
              <c16:uniqueId val="{00000000-833D-40CD-A8BA-55397D4E33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80.760000000000005</c:v>
                </c:pt>
              </c:numCache>
            </c:numRef>
          </c:val>
          <c:smooth val="0"/>
          <c:extLst>
            <c:ext xmlns:c16="http://schemas.microsoft.com/office/drawing/2014/chart" uri="{C3380CC4-5D6E-409C-BE32-E72D297353CC}">
              <c16:uniqueId val="{00000001-833D-40CD-A8BA-55397D4E33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98.7</c:v>
                </c:pt>
                <c:pt idx="1">
                  <c:v>99.39</c:v>
                </c:pt>
                <c:pt idx="2">
                  <c:v>98.87</c:v>
                </c:pt>
                <c:pt idx="3">
                  <c:v>100.12</c:v>
                </c:pt>
                <c:pt idx="4">
                  <c:v>99.93</c:v>
                </c:pt>
              </c:numCache>
            </c:numRef>
          </c:val>
          <c:extLst>
            <c:ext xmlns:c16="http://schemas.microsoft.com/office/drawing/2014/chart" uri="{C3380CC4-5D6E-409C-BE32-E72D297353CC}">
              <c16:uniqueId val="{00000000-B6F7-440C-990F-C032AD0D4AD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107.83</c:v>
                </c:pt>
              </c:numCache>
            </c:numRef>
          </c:val>
          <c:smooth val="0"/>
          <c:extLst>
            <c:ext xmlns:c16="http://schemas.microsoft.com/office/drawing/2014/chart" uri="{C3380CC4-5D6E-409C-BE32-E72D297353CC}">
              <c16:uniqueId val="{00000001-B6F7-440C-990F-C032AD0D4AD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2.78</c:v>
                </c:pt>
                <c:pt idx="1">
                  <c:v>5.45</c:v>
                </c:pt>
                <c:pt idx="2">
                  <c:v>8.02</c:v>
                </c:pt>
                <c:pt idx="3">
                  <c:v>10.45</c:v>
                </c:pt>
                <c:pt idx="4">
                  <c:v>12.79</c:v>
                </c:pt>
              </c:numCache>
            </c:numRef>
          </c:val>
          <c:extLst>
            <c:ext xmlns:c16="http://schemas.microsoft.com/office/drawing/2014/chart" uri="{C3380CC4-5D6E-409C-BE32-E72D297353CC}">
              <c16:uniqueId val="{00000000-363D-4BFE-92BE-5BBE3E812D8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22.1</c:v>
                </c:pt>
              </c:numCache>
            </c:numRef>
          </c:val>
          <c:smooth val="0"/>
          <c:extLst>
            <c:ext xmlns:c16="http://schemas.microsoft.com/office/drawing/2014/chart" uri="{C3380CC4-5D6E-409C-BE32-E72D297353CC}">
              <c16:uniqueId val="{00000001-363D-4BFE-92BE-5BBE3E812D8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1C6-41B7-8796-D181B41FDAF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1C6-41B7-8796-D181B41FDAF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DAE-4496-A9D9-6530BC753E1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30.17</c:v>
                </c:pt>
              </c:numCache>
            </c:numRef>
          </c:val>
          <c:smooth val="0"/>
          <c:extLst>
            <c:ext xmlns:c16="http://schemas.microsoft.com/office/drawing/2014/chart" uri="{C3380CC4-5D6E-409C-BE32-E72D297353CC}">
              <c16:uniqueId val="{00000001-6DAE-4496-A9D9-6530BC753E1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37.979999999999997</c:v>
                </c:pt>
                <c:pt idx="1">
                  <c:v>42.74</c:v>
                </c:pt>
                <c:pt idx="2">
                  <c:v>43.98</c:v>
                </c:pt>
                <c:pt idx="3">
                  <c:v>51.32</c:v>
                </c:pt>
                <c:pt idx="4">
                  <c:v>53.79</c:v>
                </c:pt>
              </c:numCache>
            </c:numRef>
          </c:val>
          <c:extLst>
            <c:ext xmlns:c16="http://schemas.microsoft.com/office/drawing/2014/chart" uri="{C3380CC4-5D6E-409C-BE32-E72D297353CC}">
              <c16:uniqueId val="{00000000-58C5-430E-AACE-FDD143D78D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56.13</c:v>
                </c:pt>
              </c:numCache>
            </c:numRef>
          </c:val>
          <c:smooth val="0"/>
          <c:extLst>
            <c:ext xmlns:c16="http://schemas.microsoft.com/office/drawing/2014/chart" uri="{C3380CC4-5D6E-409C-BE32-E72D297353CC}">
              <c16:uniqueId val="{00000001-58C5-430E-AACE-FDD143D78D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894.28</c:v>
                </c:pt>
                <c:pt idx="1">
                  <c:v>1118.03</c:v>
                </c:pt>
                <c:pt idx="2">
                  <c:v>772.54</c:v>
                </c:pt>
                <c:pt idx="3">
                  <c:v>713.24</c:v>
                </c:pt>
                <c:pt idx="4">
                  <c:v>3868.08</c:v>
                </c:pt>
              </c:numCache>
            </c:numRef>
          </c:val>
          <c:extLst>
            <c:ext xmlns:c16="http://schemas.microsoft.com/office/drawing/2014/chart" uri="{C3380CC4-5D6E-409C-BE32-E72D297353CC}">
              <c16:uniqueId val="{00000000-017E-4899-AECB-9071EDA2F43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1343.89</c:v>
                </c:pt>
              </c:numCache>
            </c:numRef>
          </c:val>
          <c:smooth val="0"/>
          <c:extLst>
            <c:ext xmlns:c16="http://schemas.microsoft.com/office/drawing/2014/chart" uri="{C3380CC4-5D6E-409C-BE32-E72D297353CC}">
              <c16:uniqueId val="{00000001-017E-4899-AECB-9071EDA2F43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76.31</c:v>
                </c:pt>
                <c:pt idx="1">
                  <c:v>76.69</c:v>
                </c:pt>
                <c:pt idx="2">
                  <c:v>76.72</c:v>
                </c:pt>
                <c:pt idx="3">
                  <c:v>76.98</c:v>
                </c:pt>
                <c:pt idx="4">
                  <c:v>75.87</c:v>
                </c:pt>
              </c:numCache>
            </c:numRef>
          </c:val>
          <c:extLst>
            <c:ext xmlns:c16="http://schemas.microsoft.com/office/drawing/2014/chart" uri="{C3380CC4-5D6E-409C-BE32-E72D297353CC}">
              <c16:uniqueId val="{00000000-538A-4B62-A1D2-5934C0C570A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72.84</c:v>
                </c:pt>
              </c:numCache>
            </c:numRef>
          </c:val>
          <c:smooth val="0"/>
          <c:extLst>
            <c:ext xmlns:c16="http://schemas.microsoft.com/office/drawing/2014/chart" uri="{C3380CC4-5D6E-409C-BE32-E72D297353CC}">
              <c16:uniqueId val="{00000001-538A-4B62-A1D2-5934C0C570A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149.29</c:v>
                </c:pt>
                <c:pt idx="2">
                  <c:v>149.36000000000001</c:v>
                </c:pt>
                <c:pt idx="3">
                  <c:v>148.30000000000001</c:v>
                </c:pt>
                <c:pt idx="4">
                  <c:v>150.28</c:v>
                </c:pt>
              </c:numCache>
            </c:numRef>
          </c:val>
          <c:extLst>
            <c:ext xmlns:c16="http://schemas.microsoft.com/office/drawing/2014/chart" uri="{C3380CC4-5D6E-409C-BE32-E72D297353CC}">
              <c16:uniqueId val="{00000000-B8D4-4427-B4FF-7909373EC52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232.33</c:v>
                </c:pt>
              </c:numCache>
            </c:numRef>
          </c:val>
          <c:smooth val="0"/>
          <c:extLst>
            <c:ext xmlns:c16="http://schemas.microsoft.com/office/drawing/2014/chart" uri="{C3380CC4-5D6E-409C-BE32-E72D297353CC}">
              <c16:uniqueId val="{00000001-B8D4-4427-B4FF-7909373EC52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AN12" sqref="AN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山梨県　韮崎市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Cd2</v>
      </c>
      <c r="X8" s="64"/>
      <c r="Y8" s="64"/>
      <c r="Z8" s="64"/>
      <c r="AA8" s="64"/>
      <c r="AB8" s="64"/>
      <c r="AC8" s="64"/>
      <c r="AD8" s="65" t="str">
        <f>データ!$M$6</f>
        <v>その他</v>
      </c>
      <c r="AE8" s="65"/>
      <c r="AF8" s="65"/>
      <c r="AG8" s="65"/>
      <c r="AH8" s="65"/>
      <c r="AI8" s="65"/>
      <c r="AJ8" s="65"/>
      <c r="AK8" s="3"/>
      <c r="AL8" s="45">
        <f>データ!S6</f>
        <v>27798</v>
      </c>
      <c r="AM8" s="45"/>
      <c r="AN8" s="45"/>
      <c r="AO8" s="45"/>
      <c r="AP8" s="45"/>
      <c r="AQ8" s="45"/>
      <c r="AR8" s="45"/>
      <c r="AS8" s="45"/>
      <c r="AT8" s="44">
        <f>データ!T6</f>
        <v>143.69</v>
      </c>
      <c r="AU8" s="44"/>
      <c r="AV8" s="44"/>
      <c r="AW8" s="44"/>
      <c r="AX8" s="44"/>
      <c r="AY8" s="44"/>
      <c r="AZ8" s="44"/>
      <c r="BA8" s="44"/>
      <c r="BB8" s="44">
        <f>データ!U6</f>
        <v>193.46</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37.01</v>
      </c>
      <c r="J10" s="44"/>
      <c r="K10" s="44"/>
      <c r="L10" s="44"/>
      <c r="M10" s="44"/>
      <c r="N10" s="44"/>
      <c r="O10" s="44"/>
      <c r="P10" s="44">
        <f>データ!P6</f>
        <v>68.27</v>
      </c>
      <c r="Q10" s="44"/>
      <c r="R10" s="44"/>
      <c r="S10" s="44"/>
      <c r="T10" s="44"/>
      <c r="U10" s="44"/>
      <c r="V10" s="44"/>
      <c r="W10" s="44">
        <f>データ!Q6</f>
        <v>89.88</v>
      </c>
      <c r="X10" s="44"/>
      <c r="Y10" s="44"/>
      <c r="Z10" s="44"/>
      <c r="AA10" s="44"/>
      <c r="AB10" s="44"/>
      <c r="AC10" s="44"/>
      <c r="AD10" s="45">
        <f>データ!R6</f>
        <v>2123</v>
      </c>
      <c r="AE10" s="45"/>
      <c r="AF10" s="45"/>
      <c r="AG10" s="45"/>
      <c r="AH10" s="45"/>
      <c r="AI10" s="45"/>
      <c r="AJ10" s="45"/>
      <c r="AK10" s="2"/>
      <c r="AL10" s="45">
        <f>データ!V6</f>
        <v>18913</v>
      </c>
      <c r="AM10" s="45"/>
      <c r="AN10" s="45"/>
      <c r="AO10" s="45"/>
      <c r="AP10" s="45"/>
      <c r="AQ10" s="45"/>
      <c r="AR10" s="45"/>
      <c r="AS10" s="45"/>
      <c r="AT10" s="44">
        <f>データ!W6</f>
        <v>8.64</v>
      </c>
      <c r="AU10" s="44"/>
      <c r="AV10" s="44"/>
      <c r="AW10" s="44"/>
      <c r="AX10" s="44"/>
      <c r="AY10" s="44"/>
      <c r="AZ10" s="44"/>
      <c r="BA10" s="44"/>
      <c r="BB10" s="44">
        <f>データ!X6</f>
        <v>2189</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cB8eSpXsDWyIpPW07KktwdxfknGsFWlmOlS6cOAYeUkXSDIgEbTX0ciyHt4iwCkpzvICXwS7pan3thcYKdDFag==" saltValue="4ejgD/QUvcqhzTRK2SoAS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192074</v>
      </c>
      <c r="D6" s="19">
        <f t="shared" si="3"/>
        <v>46</v>
      </c>
      <c r="E6" s="19">
        <f t="shared" si="3"/>
        <v>17</v>
      </c>
      <c r="F6" s="19">
        <f t="shared" si="3"/>
        <v>1</v>
      </c>
      <c r="G6" s="19">
        <f t="shared" si="3"/>
        <v>0</v>
      </c>
      <c r="H6" s="19" t="str">
        <f t="shared" si="3"/>
        <v>山梨県　韮崎市</v>
      </c>
      <c r="I6" s="19" t="str">
        <f t="shared" si="3"/>
        <v>法適用</v>
      </c>
      <c r="J6" s="19" t="str">
        <f t="shared" si="3"/>
        <v>下水道事業</v>
      </c>
      <c r="K6" s="19" t="str">
        <f t="shared" si="3"/>
        <v>公共下水道</v>
      </c>
      <c r="L6" s="19" t="str">
        <f t="shared" si="3"/>
        <v>Cd2</v>
      </c>
      <c r="M6" s="19" t="str">
        <f t="shared" si="3"/>
        <v>その他</v>
      </c>
      <c r="N6" s="20" t="str">
        <f t="shared" si="3"/>
        <v>-</v>
      </c>
      <c r="O6" s="20">
        <f t="shared" si="3"/>
        <v>37.01</v>
      </c>
      <c r="P6" s="20">
        <f t="shared" si="3"/>
        <v>68.27</v>
      </c>
      <c r="Q6" s="20">
        <f t="shared" si="3"/>
        <v>89.88</v>
      </c>
      <c r="R6" s="20">
        <f t="shared" si="3"/>
        <v>2123</v>
      </c>
      <c r="S6" s="20">
        <f t="shared" si="3"/>
        <v>27798</v>
      </c>
      <c r="T6" s="20">
        <f t="shared" si="3"/>
        <v>143.69</v>
      </c>
      <c r="U6" s="20">
        <f t="shared" si="3"/>
        <v>193.46</v>
      </c>
      <c r="V6" s="20">
        <f t="shared" si="3"/>
        <v>18913</v>
      </c>
      <c r="W6" s="20">
        <f t="shared" si="3"/>
        <v>8.64</v>
      </c>
      <c r="X6" s="20">
        <f t="shared" si="3"/>
        <v>2189</v>
      </c>
      <c r="Y6" s="21">
        <f>IF(Y7="",NA(),Y7)</f>
        <v>98.7</v>
      </c>
      <c r="Z6" s="21">
        <f t="shared" ref="Z6:AH6" si="4">IF(Z7="",NA(),Z7)</f>
        <v>99.39</v>
      </c>
      <c r="AA6" s="21">
        <f t="shared" si="4"/>
        <v>98.87</v>
      </c>
      <c r="AB6" s="21">
        <f t="shared" si="4"/>
        <v>100.12</v>
      </c>
      <c r="AC6" s="21">
        <f t="shared" si="4"/>
        <v>99.93</v>
      </c>
      <c r="AD6" s="21">
        <f t="shared" si="4"/>
        <v>107.81</v>
      </c>
      <c r="AE6" s="21">
        <f t="shared" si="4"/>
        <v>107.54</v>
      </c>
      <c r="AF6" s="21">
        <f t="shared" si="4"/>
        <v>107.19</v>
      </c>
      <c r="AG6" s="21">
        <f t="shared" si="4"/>
        <v>107.04</v>
      </c>
      <c r="AH6" s="21">
        <f t="shared" si="4"/>
        <v>107.83</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30.17</v>
      </c>
      <c r="AT6" s="20" t="str">
        <f>IF(AT7="","",IF(AT7="-","【-】","【"&amp;SUBSTITUTE(TEXT(AT7,"#,##0.00"),"-","△")&amp;"】"))</f>
        <v>【3.12】</v>
      </c>
      <c r="AU6" s="21">
        <f>IF(AU7="",NA(),AU7)</f>
        <v>37.979999999999997</v>
      </c>
      <c r="AV6" s="21">
        <f t="shared" ref="AV6:BD6" si="6">IF(AV7="",NA(),AV7)</f>
        <v>42.74</v>
      </c>
      <c r="AW6" s="21">
        <f t="shared" si="6"/>
        <v>43.98</v>
      </c>
      <c r="AX6" s="21">
        <f t="shared" si="6"/>
        <v>51.32</v>
      </c>
      <c r="AY6" s="21">
        <f t="shared" si="6"/>
        <v>53.79</v>
      </c>
      <c r="AZ6" s="21">
        <f t="shared" si="6"/>
        <v>48.56</v>
      </c>
      <c r="BA6" s="21">
        <f t="shared" si="6"/>
        <v>47.58</v>
      </c>
      <c r="BB6" s="21">
        <f t="shared" si="6"/>
        <v>51.09</v>
      </c>
      <c r="BC6" s="21">
        <f t="shared" si="6"/>
        <v>57.42</v>
      </c>
      <c r="BD6" s="21">
        <f t="shared" si="6"/>
        <v>56.13</v>
      </c>
      <c r="BE6" s="20" t="str">
        <f>IF(BE7="","",IF(BE7="-","【-】","【"&amp;SUBSTITUTE(TEXT(BE7,"#,##0.00"),"-","△")&amp;"】"))</f>
        <v>【82.75】</v>
      </c>
      <c r="BF6" s="21">
        <f>IF(BF7="",NA(),BF7)</f>
        <v>894.28</v>
      </c>
      <c r="BG6" s="21">
        <f t="shared" ref="BG6:BO6" si="7">IF(BG7="",NA(),BG7)</f>
        <v>1118.03</v>
      </c>
      <c r="BH6" s="21">
        <f t="shared" si="7"/>
        <v>772.54</v>
      </c>
      <c r="BI6" s="21">
        <f t="shared" si="7"/>
        <v>713.24</v>
      </c>
      <c r="BJ6" s="21">
        <f t="shared" si="7"/>
        <v>3868.08</v>
      </c>
      <c r="BK6" s="21">
        <f t="shared" si="7"/>
        <v>1245.0999999999999</v>
      </c>
      <c r="BL6" s="21">
        <f t="shared" si="7"/>
        <v>1108.8</v>
      </c>
      <c r="BM6" s="21">
        <f t="shared" si="7"/>
        <v>1194.56</v>
      </c>
      <c r="BN6" s="21">
        <f t="shared" si="7"/>
        <v>1174.6099999999999</v>
      </c>
      <c r="BO6" s="21">
        <f t="shared" si="7"/>
        <v>1343.89</v>
      </c>
      <c r="BP6" s="20" t="str">
        <f>IF(BP7="","",IF(BP7="-","【-】","【"&amp;SUBSTITUTE(TEXT(BP7,"#,##0.00"),"-","△")&amp;"】"))</f>
        <v>【602.56】</v>
      </c>
      <c r="BQ6" s="21">
        <f>IF(BQ7="",NA(),BQ7)</f>
        <v>76.31</v>
      </c>
      <c r="BR6" s="21">
        <f t="shared" ref="BR6:BZ6" si="8">IF(BR7="",NA(),BR7)</f>
        <v>76.69</v>
      </c>
      <c r="BS6" s="21">
        <f t="shared" si="8"/>
        <v>76.72</v>
      </c>
      <c r="BT6" s="21">
        <f t="shared" si="8"/>
        <v>76.98</v>
      </c>
      <c r="BU6" s="21">
        <f t="shared" si="8"/>
        <v>75.87</v>
      </c>
      <c r="BV6" s="21">
        <f t="shared" si="8"/>
        <v>79.77</v>
      </c>
      <c r="BW6" s="21">
        <f t="shared" si="8"/>
        <v>79.63</v>
      </c>
      <c r="BX6" s="21">
        <f t="shared" si="8"/>
        <v>76.78</v>
      </c>
      <c r="BY6" s="21">
        <f t="shared" si="8"/>
        <v>75.41</v>
      </c>
      <c r="BZ6" s="21">
        <f t="shared" si="8"/>
        <v>72.84</v>
      </c>
      <c r="CA6" s="20" t="str">
        <f>IF(CA7="","",IF(CA7="-","【-】","【"&amp;SUBSTITUTE(TEXT(CA7,"#,##0.00"),"-","△")&amp;"】"))</f>
        <v>【97.94】</v>
      </c>
      <c r="CB6" s="21">
        <f>IF(CB7="",NA(),CB7)</f>
        <v>150</v>
      </c>
      <c r="CC6" s="21">
        <f t="shared" ref="CC6:CK6" si="9">IF(CC7="",NA(),CC7)</f>
        <v>149.29</v>
      </c>
      <c r="CD6" s="21">
        <f t="shared" si="9"/>
        <v>149.36000000000001</v>
      </c>
      <c r="CE6" s="21">
        <f t="shared" si="9"/>
        <v>148.30000000000001</v>
      </c>
      <c r="CF6" s="21">
        <f t="shared" si="9"/>
        <v>150.28</v>
      </c>
      <c r="CG6" s="21">
        <f t="shared" si="9"/>
        <v>214.56</v>
      </c>
      <c r="CH6" s="21">
        <f t="shared" si="9"/>
        <v>213.66</v>
      </c>
      <c r="CI6" s="21">
        <f t="shared" si="9"/>
        <v>224.31</v>
      </c>
      <c r="CJ6" s="21">
        <f t="shared" si="9"/>
        <v>223.48</v>
      </c>
      <c r="CK6" s="21">
        <f t="shared" si="9"/>
        <v>232.33</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49.47</v>
      </c>
      <c r="CS6" s="21">
        <f t="shared" si="10"/>
        <v>48.19</v>
      </c>
      <c r="CT6" s="21">
        <f t="shared" si="10"/>
        <v>47.32</v>
      </c>
      <c r="CU6" s="21">
        <f t="shared" si="10"/>
        <v>48.03</v>
      </c>
      <c r="CV6" s="21">
        <f t="shared" si="10"/>
        <v>48.92</v>
      </c>
      <c r="CW6" s="20" t="str">
        <f>IF(CW7="","",IF(CW7="-","【-】","【"&amp;SUBSTITUTE(TEXT(CW7,"#,##0.00"),"-","△")&amp;"】"))</f>
        <v>【60.13】</v>
      </c>
      <c r="CX6" s="21">
        <f>IF(CX7="",NA(),CX7)</f>
        <v>93.4</v>
      </c>
      <c r="CY6" s="21">
        <f t="shared" ref="CY6:DG6" si="11">IF(CY7="",NA(),CY7)</f>
        <v>93.75</v>
      </c>
      <c r="CZ6" s="21">
        <f t="shared" si="11"/>
        <v>93.86</v>
      </c>
      <c r="DA6" s="21">
        <f t="shared" si="11"/>
        <v>94.04</v>
      </c>
      <c r="DB6" s="21">
        <f t="shared" si="11"/>
        <v>94.14</v>
      </c>
      <c r="DC6" s="21">
        <f t="shared" si="11"/>
        <v>82.06</v>
      </c>
      <c r="DD6" s="21">
        <f t="shared" si="11"/>
        <v>82.26</v>
      </c>
      <c r="DE6" s="21">
        <f t="shared" si="11"/>
        <v>81.33</v>
      </c>
      <c r="DF6" s="21">
        <f t="shared" si="11"/>
        <v>80.95</v>
      </c>
      <c r="DG6" s="21">
        <f t="shared" si="11"/>
        <v>80.760000000000005</v>
      </c>
      <c r="DH6" s="20" t="str">
        <f>IF(DH7="","",IF(DH7="-","【-】","【"&amp;SUBSTITUTE(TEXT(DH7,"#,##0.00"),"-","△")&amp;"】"))</f>
        <v>【96.00】</v>
      </c>
      <c r="DI6" s="21">
        <f>IF(DI7="",NA(),DI7)</f>
        <v>2.78</v>
      </c>
      <c r="DJ6" s="21">
        <f t="shared" ref="DJ6:DR6" si="12">IF(DJ7="",NA(),DJ7)</f>
        <v>5.45</v>
      </c>
      <c r="DK6" s="21">
        <f t="shared" si="12"/>
        <v>8.02</v>
      </c>
      <c r="DL6" s="21">
        <f t="shared" si="12"/>
        <v>10.45</v>
      </c>
      <c r="DM6" s="21">
        <f t="shared" si="12"/>
        <v>12.79</v>
      </c>
      <c r="DN6" s="21">
        <f t="shared" si="12"/>
        <v>19.93</v>
      </c>
      <c r="DO6" s="21">
        <f t="shared" si="12"/>
        <v>21.94</v>
      </c>
      <c r="DP6" s="21">
        <f t="shared" si="12"/>
        <v>22.89</v>
      </c>
      <c r="DQ6" s="21">
        <f t="shared" si="12"/>
        <v>23.37</v>
      </c>
      <c r="DR6" s="21">
        <f t="shared" si="12"/>
        <v>22.1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0.04</v>
      </c>
      <c r="EO6" s="20" t="str">
        <f>IF(EO7="","",IF(EO7="-","【-】","【"&amp;SUBSTITUTE(TEXT(EO7,"#,##0.00"),"-","△")&amp;"】"))</f>
        <v>【0.19】</v>
      </c>
    </row>
    <row r="7" spans="1:148" s="22" customFormat="1" x14ac:dyDescent="0.15">
      <c r="A7" s="14"/>
      <c r="B7" s="23">
        <v>2024</v>
      </c>
      <c r="C7" s="23">
        <v>192074</v>
      </c>
      <c r="D7" s="23">
        <v>46</v>
      </c>
      <c r="E7" s="23">
        <v>17</v>
      </c>
      <c r="F7" s="23">
        <v>1</v>
      </c>
      <c r="G7" s="23">
        <v>0</v>
      </c>
      <c r="H7" s="23" t="s">
        <v>96</v>
      </c>
      <c r="I7" s="23" t="s">
        <v>97</v>
      </c>
      <c r="J7" s="23" t="s">
        <v>98</v>
      </c>
      <c r="K7" s="23" t="s">
        <v>99</v>
      </c>
      <c r="L7" s="23" t="s">
        <v>100</v>
      </c>
      <c r="M7" s="23" t="s">
        <v>101</v>
      </c>
      <c r="N7" s="24" t="s">
        <v>102</v>
      </c>
      <c r="O7" s="24">
        <v>37.01</v>
      </c>
      <c r="P7" s="24">
        <v>68.27</v>
      </c>
      <c r="Q7" s="24">
        <v>89.88</v>
      </c>
      <c r="R7" s="24">
        <v>2123</v>
      </c>
      <c r="S7" s="24">
        <v>27798</v>
      </c>
      <c r="T7" s="24">
        <v>143.69</v>
      </c>
      <c r="U7" s="24">
        <v>193.46</v>
      </c>
      <c r="V7" s="24">
        <v>18913</v>
      </c>
      <c r="W7" s="24">
        <v>8.64</v>
      </c>
      <c r="X7" s="24">
        <v>2189</v>
      </c>
      <c r="Y7" s="24">
        <v>98.7</v>
      </c>
      <c r="Z7" s="24">
        <v>99.39</v>
      </c>
      <c r="AA7" s="24">
        <v>98.87</v>
      </c>
      <c r="AB7" s="24">
        <v>100.12</v>
      </c>
      <c r="AC7" s="24">
        <v>99.93</v>
      </c>
      <c r="AD7" s="24">
        <v>107.81</v>
      </c>
      <c r="AE7" s="24">
        <v>107.54</v>
      </c>
      <c r="AF7" s="24">
        <v>107.19</v>
      </c>
      <c r="AG7" s="24">
        <v>107.04</v>
      </c>
      <c r="AH7" s="24">
        <v>107.83</v>
      </c>
      <c r="AI7" s="24">
        <v>105.36</v>
      </c>
      <c r="AJ7" s="24">
        <v>0</v>
      </c>
      <c r="AK7" s="24">
        <v>0</v>
      </c>
      <c r="AL7" s="24">
        <v>0</v>
      </c>
      <c r="AM7" s="24">
        <v>0</v>
      </c>
      <c r="AN7" s="24">
        <v>0</v>
      </c>
      <c r="AO7" s="24">
        <v>18.2</v>
      </c>
      <c r="AP7" s="24">
        <v>19.059999999999999</v>
      </c>
      <c r="AQ7" s="24">
        <v>31.07</v>
      </c>
      <c r="AR7" s="24">
        <v>37.43</v>
      </c>
      <c r="AS7" s="24">
        <v>30.17</v>
      </c>
      <c r="AT7" s="24">
        <v>3.12</v>
      </c>
      <c r="AU7" s="24">
        <v>37.979999999999997</v>
      </c>
      <c r="AV7" s="24">
        <v>42.74</v>
      </c>
      <c r="AW7" s="24">
        <v>43.98</v>
      </c>
      <c r="AX7" s="24">
        <v>51.32</v>
      </c>
      <c r="AY7" s="24">
        <v>53.79</v>
      </c>
      <c r="AZ7" s="24">
        <v>48.56</v>
      </c>
      <c r="BA7" s="24">
        <v>47.58</v>
      </c>
      <c r="BB7" s="24">
        <v>51.09</v>
      </c>
      <c r="BC7" s="24">
        <v>57.42</v>
      </c>
      <c r="BD7" s="24">
        <v>56.13</v>
      </c>
      <c r="BE7" s="24">
        <v>82.75</v>
      </c>
      <c r="BF7" s="24">
        <v>894.28</v>
      </c>
      <c r="BG7" s="24">
        <v>1118.03</v>
      </c>
      <c r="BH7" s="24">
        <v>772.54</v>
      </c>
      <c r="BI7" s="24">
        <v>713.24</v>
      </c>
      <c r="BJ7" s="24">
        <v>3868.08</v>
      </c>
      <c r="BK7" s="24">
        <v>1245.0999999999999</v>
      </c>
      <c r="BL7" s="24">
        <v>1108.8</v>
      </c>
      <c r="BM7" s="24">
        <v>1194.56</v>
      </c>
      <c r="BN7" s="24">
        <v>1174.6099999999999</v>
      </c>
      <c r="BO7" s="24">
        <v>1343.89</v>
      </c>
      <c r="BP7" s="24">
        <v>602.55999999999995</v>
      </c>
      <c r="BQ7" s="24">
        <v>76.31</v>
      </c>
      <c r="BR7" s="24">
        <v>76.69</v>
      </c>
      <c r="BS7" s="24">
        <v>76.72</v>
      </c>
      <c r="BT7" s="24">
        <v>76.98</v>
      </c>
      <c r="BU7" s="24">
        <v>75.87</v>
      </c>
      <c r="BV7" s="24">
        <v>79.77</v>
      </c>
      <c r="BW7" s="24">
        <v>79.63</v>
      </c>
      <c r="BX7" s="24">
        <v>76.78</v>
      </c>
      <c r="BY7" s="24">
        <v>75.41</v>
      </c>
      <c r="BZ7" s="24">
        <v>72.84</v>
      </c>
      <c r="CA7" s="24">
        <v>97.94</v>
      </c>
      <c r="CB7" s="24">
        <v>150</v>
      </c>
      <c r="CC7" s="24">
        <v>149.29</v>
      </c>
      <c r="CD7" s="24">
        <v>149.36000000000001</v>
      </c>
      <c r="CE7" s="24">
        <v>148.30000000000001</v>
      </c>
      <c r="CF7" s="24">
        <v>150.28</v>
      </c>
      <c r="CG7" s="24">
        <v>214.56</v>
      </c>
      <c r="CH7" s="24">
        <v>213.66</v>
      </c>
      <c r="CI7" s="24">
        <v>224.31</v>
      </c>
      <c r="CJ7" s="24">
        <v>223.48</v>
      </c>
      <c r="CK7" s="24">
        <v>232.33</v>
      </c>
      <c r="CL7" s="24">
        <v>140.97999999999999</v>
      </c>
      <c r="CM7" s="24" t="s">
        <v>102</v>
      </c>
      <c r="CN7" s="24" t="s">
        <v>102</v>
      </c>
      <c r="CO7" s="24" t="s">
        <v>102</v>
      </c>
      <c r="CP7" s="24" t="s">
        <v>102</v>
      </c>
      <c r="CQ7" s="24" t="s">
        <v>102</v>
      </c>
      <c r="CR7" s="24">
        <v>49.47</v>
      </c>
      <c r="CS7" s="24">
        <v>48.19</v>
      </c>
      <c r="CT7" s="24">
        <v>47.32</v>
      </c>
      <c r="CU7" s="24">
        <v>48.03</v>
      </c>
      <c r="CV7" s="24">
        <v>48.92</v>
      </c>
      <c r="CW7" s="24">
        <v>60.13</v>
      </c>
      <c r="CX7" s="24">
        <v>93.4</v>
      </c>
      <c r="CY7" s="24">
        <v>93.75</v>
      </c>
      <c r="CZ7" s="24">
        <v>93.86</v>
      </c>
      <c r="DA7" s="24">
        <v>94.04</v>
      </c>
      <c r="DB7" s="24">
        <v>94.14</v>
      </c>
      <c r="DC7" s="24">
        <v>82.06</v>
      </c>
      <c r="DD7" s="24">
        <v>82.26</v>
      </c>
      <c r="DE7" s="24">
        <v>81.33</v>
      </c>
      <c r="DF7" s="24">
        <v>80.95</v>
      </c>
      <c r="DG7" s="24">
        <v>80.760000000000005</v>
      </c>
      <c r="DH7" s="24">
        <v>96</v>
      </c>
      <c r="DI7" s="24">
        <v>2.78</v>
      </c>
      <c r="DJ7" s="24">
        <v>5.45</v>
      </c>
      <c r="DK7" s="24">
        <v>8.02</v>
      </c>
      <c r="DL7" s="24">
        <v>10.45</v>
      </c>
      <c r="DM7" s="24">
        <v>12.79</v>
      </c>
      <c r="DN7" s="24">
        <v>19.93</v>
      </c>
      <c r="DO7" s="24">
        <v>21.94</v>
      </c>
      <c r="DP7" s="24">
        <v>22.89</v>
      </c>
      <c r="DQ7" s="24">
        <v>23.37</v>
      </c>
      <c r="DR7" s="24">
        <v>22.1</v>
      </c>
      <c r="DS7" s="24">
        <v>42.2</v>
      </c>
      <c r="DT7" s="24">
        <v>0</v>
      </c>
      <c r="DU7" s="24">
        <v>0</v>
      </c>
      <c r="DV7" s="24">
        <v>0</v>
      </c>
      <c r="DW7" s="24">
        <v>0</v>
      </c>
      <c r="DX7" s="24">
        <v>0</v>
      </c>
      <c r="DY7" s="24">
        <v>0</v>
      </c>
      <c r="DZ7" s="24">
        <v>0</v>
      </c>
      <c r="EA7" s="24">
        <v>0</v>
      </c>
      <c r="EB7" s="24">
        <v>0</v>
      </c>
      <c r="EC7" s="24">
        <v>0</v>
      </c>
      <c r="ED7" s="24">
        <v>9.4600000000000009</v>
      </c>
      <c r="EE7" s="24">
        <v>0</v>
      </c>
      <c r="EF7" s="24">
        <v>0</v>
      </c>
      <c r="EG7" s="24">
        <v>0</v>
      </c>
      <c r="EH7" s="24">
        <v>0</v>
      </c>
      <c r="EI7" s="24">
        <v>0</v>
      </c>
      <c r="EJ7" s="24">
        <v>0.32</v>
      </c>
      <c r="EK7" s="24">
        <v>0.1</v>
      </c>
      <c r="EL7" s="24">
        <v>0.09</v>
      </c>
      <c r="EM7" s="24">
        <v>0.1</v>
      </c>
      <c r="EN7" s="24">
        <v>0.04</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2026-02-10T01:18:57Z</cp:lastPrinted>
  <dcterms:created xsi:type="dcterms:W3CDTF">2025-12-23T06:00:38Z</dcterms:created>
  <dcterms:modified xsi:type="dcterms:W3CDTF">2026-02-10T01:32:31Z</dcterms:modified>
  <cp:category/>
</cp:coreProperties>
</file>