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Jsfil001\新共有フォルダ\01_各課専用フォルダ\110_上下水道課\02_水道管理担当\04_経営比較分析表\R6（R6）経営比較分析表\"/>
    </mc:Choice>
  </mc:AlternateContent>
  <xr:revisionPtr revIDLastSave="0" documentId="13_ncr:1_{904AD394-052A-4440-9220-E83AB1CACCDA}" xr6:coauthVersionLast="36" xr6:coauthVersionMax="36" xr10:uidLastSave="{00000000-0000-0000-0000-000000000000}"/>
  <workbookProtection workbookAlgorithmName="SHA-512" workbookHashValue="QGcuwTPmw8SnYHNoi/uys956PCIhwU7ruWuP/SB6Bfb1Lp9xuIspCl8b5IDzu7H8ImwdiFwhlHGhbIcjo3K6fw==" workbookSaltValue="Land0pCsjvwPOGZ5cPTVkQ=="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P6" i="5"/>
  <c r="O6" i="5"/>
  <c r="I10" i="4" s="1"/>
  <c r="N6" i="5"/>
  <c r="M6" i="5"/>
  <c r="AD8" i="4" s="1"/>
  <c r="L6" i="5"/>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E85" i="4"/>
  <c r="BB10" i="4"/>
  <c r="W10" i="4"/>
  <c r="P10" i="4"/>
  <c r="B10" i="4"/>
  <c r="BB8" i="4"/>
  <c r="AT8" i="4"/>
  <c r="AL8" i="4"/>
  <c r="W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<sst xmlns="http://schemas.openxmlformats.org/spreadsheetml/2006/main" count="228" uniqueCount="112">
  <si>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</si>
  <si>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</si>
  <si>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</si>
  <si>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</si>
  <si>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</si>
  <si>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</si>
  <si>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</si>
  <si>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</si>
  <si>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</si>
  <si>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</si>
  <si>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</si>
  <si>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</si>
  <si>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</si>
  <si>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</si>
  <si>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</si>
  <si>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</si>
  <si>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</si>
  <si>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</si>
  <si>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</si>
  <si>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</si>
  <si>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</si>
  <si>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</si>
  <si>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</si>
  <si>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</si>
  <si>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</si>
  <si>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</si>
  <si>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</si>
  <si>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</si>
  <si>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</si>
  <si>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</si>
  <si>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</si>
  <si>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</si>
  <si>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</si>
  <si>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</si>
  <si>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</si>
  <si>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</si>
  <si>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</si>
  <si>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</si>
  <si>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</si>
  <si>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</si>
  <si>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</si>
  <si>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</si>
  <si>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</si>
  <si>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</si>
  <si>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</si>
  <si>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</si>
  <si>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</si>
  <si>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</si>
  <si>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</si>
  <si>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</si>
  <si>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</si>
  <si>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</si>
  <si>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</si>
  <si>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</si>
  <si>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</si>
  <si>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</si>
  <si>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</si>
  <si>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</si>
  <si>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</si>
  <si>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</si>
  <si>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</si>
  <si>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</si>
  <si>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</si>
  <si>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</si>
  <si>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</si>
  <si>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</si>
  <si>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</si>
  <si>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</si>
  <si>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</si>
  <si>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</si>
  <si>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</si>
  <si>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</si>
  <si>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</si>
  <si>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</si>
  <si>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</si>
  <si>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</si>
  <si>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</si>
  <si>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</si>
  <si>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</si>
  <si>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</si>
  <si>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</si>
  <si>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</si>
  <si>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</si>
  <si>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</si>
  <si>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</si>
  <si>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</si>
  <si>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</si>
  <si>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</si>
  <si>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</si>
  <si>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</si>
  <si>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</si>
  <si>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</si>
  <si>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</si>
  <si>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韮崎市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</si>
  <si>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</si>
  <si>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</si>
  <si>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</si>
  <si>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</si>
  <si>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</si>
  <si>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</si>
  <si>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</si>
  <si>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</si>
  <si>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</si>
  <si>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</si>
  <si>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</si>
  <si>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</si>
  <si>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</si>
  <si>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</si>
  <si>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</si>
  <si>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累積欠損金比率は0％、経常収支比率は100％を超えて推移しており、例年、単年度収支における健全性は確保されている。
　資金面では、流動比率が100％を上回り当面の支払能力は確保できているものの、理想とされる200％には届いていない。
　また、企業債残高対給水収益比率及び給水原価が高く、料金回収率は低い。これは給水コストを給水収益のみで賄いきれていない状態を示唆しており、将来を見据えた料金体系の見直しが必要である。
　施設利用率は高く、遊休資産は少ないと判断できる。一方で、有収率は漏水調査や老朽管更新等の対策を講じているものの、類似団体平均値を下回っており、供給した水量が収益に結びついていないため、効率性の向上が課題である。</t>
    <rPh sb="134" eb="135">
      <t>オヨ</t>
    </rPh>
    <rPh sb="271" eb="274">
      <t>ヘイキンチ</t>
    </rPh>
    <rPh sb="275" eb="277">
      <t>シタマワ</t>
    </rPh>
    <phoneticPr fontId="4"/>
  </si>
  <si>
    <t>　有形固定資産減価償却率は、「鳥の小池配水池」の完成に伴い、令和6年度は減少に転じている。一方で、管路経年化率は微増傾向にあり、法定耐用年数を経過した更新対象資産が増加しているため、計画的な更新が不可欠である。
　管路更新率については、類似団体と比較して高い水準を維持しており、着実な更新が図られている。
（※注：データ補足：令和5年度の管路更新率は、実績値の0.9％として扱う）</t>
    <phoneticPr fontId="4"/>
  </si>
  <si>
    <t>　給水コストが給水収益以外の収入で補填されている現状に加え、有収率の低さから、供給水量が十分に収益化できていない。また、平成24年度から継続している管路耐震化事業や配水池の築造により、企業債の利息、減価償却費が増大し、経営を圧迫している。
　今後、少子高齢化に伴う給水収益の減少は避けられず、老朽化した施設・管路の更新費用はさらに増加する見込みである。
　これらの状況を踏まえ、老朽施設更新の機会を捉えた施設のダウンサイジングの検討、事業の広域化によるコスト抑制及び持続可能な事業運営のための適切な水道料金の改定が必要である。</t>
    <rPh sb="96" eb="98">
      <t>リソク</t>
    </rPh>
    <rPh sb="231" eb="232">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</si>
</sst>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1.06</c:v>
                </c:pt>
                <c:pt idx="1">
                  <c:v>1.22</c:v>
                </c:pt>
                <c:pt idx="2">
                  <c:v>1.2</c:v>
                </c:pt>
                <c:pt idx="3" formatCode="#,##0.00;&quot;△&quot;#,##0.00">
                  <c:v>0</c:v>
                </c:pt>
                <c:pt idx="4">
                  <c:v>1.55</c:v>
                </c:pt>
              </c:numCache>
            </c:numRef>
          </c:val>
          <c:extLst>
            <c:ext xmlns:c16="http://schemas.microsoft.com/office/drawing/2014/chart" uri="{C3380CC4-5D6E-409C-BE32-E72D297353CC}">
              <c16:uniqueId val="{00000000-FF2B-4333-B091-3542083ABD1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FF2B-4333-B091-3542083ABD1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79.510000000000005</c:v>
                </c:pt>
                <c:pt idx="1">
                  <c:v>79.489999999999995</c:v>
                </c:pt>
                <c:pt idx="2">
                  <c:v>83.36</c:v>
                </c:pt>
                <c:pt idx="3">
                  <c:v>81.2</c:v>
                </c:pt>
                <c:pt idx="4">
                  <c:v>80.989999999999995</c:v>
                </c:pt>
              </c:numCache>
            </c:numRef>
          </c:val>
          <c:extLst>
            <c:ext xmlns:c16="http://schemas.microsoft.com/office/drawing/2014/chart" uri="{C3380CC4-5D6E-409C-BE32-E72D297353CC}">
              <c16:uniqueId val="{00000000-279C-40E0-999F-AE04B6020F2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279C-40E0-999F-AE04B6020F2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65.09</c:v>
                </c:pt>
                <c:pt idx="1">
                  <c:v>65.25</c:v>
                </c:pt>
                <c:pt idx="2">
                  <c:v>62.12</c:v>
                </c:pt>
                <c:pt idx="3">
                  <c:v>63.97</c:v>
                </c:pt>
                <c:pt idx="4">
                  <c:v>63.19</c:v>
                </c:pt>
              </c:numCache>
            </c:numRef>
          </c:val>
          <c:extLst>
            <c:ext xmlns:c16="http://schemas.microsoft.com/office/drawing/2014/chart" uri="{C3380CC4-5D6E-409C-BE32-E72D297353CC}">
              <c16:uniqueId val="{00000000-AEC3-4457-BAD2-1AB300AD9C5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AEC3-4457-BAD2-1AB300AD9C5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100.32</c:v>
                </c:pt>
                <c:pt idx="1">
                  <c:v>100.25</c:v>
                </c:pt>
                <c:pt idx="2">
                  <c:v>100.12</c:v>
                </c:pt>
                <c:pt idx="3">
                  <c:v>100.07</c:v>
                </c:pt>
                <c:pt idx="4">
                  <c:v>100.1</c:v>
                </c:pt>
              </c:numCache>
            </c:numRef>
          </c:val>
          <c:extLst>
            <c:ext xmlns:c16="http://schemas.microsoft.com/office/drawing/2014/chart" uri="{C3380CC4-5D6E-409C-BE32-E72D297353CC}">
              <c16:uniqueId val="{00000000-A4F3-4CE0-BC40-13DEE43B997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A4F3-4CE0-BC40-13DEE43B997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51.13</c:v>
                </c:pt>
                <c:pt idx="1">
                  <c:v>51.92</c:v>
                </c:pt>
                <c:pt idx="2">
                  <c:v>52.94</c:v>
                </c:pt>
                <c:pt idx="3">
                  <c:v>53.25</c:v>
                </c:pt>
                <c:pt idx="4">
                  <c:v>52.49</c:v>
                </c:pt>
              </c:numCache>
            </c:numRef>
          </c:val>
          <c:extLst>
            <c:ext xmlns:c16="http://schemas.microsoft.com/office/drawing/2014/chart" uri="{C3380CC4-5D6E-409C-BE32-E72D297353CC}">
              <c16:uniqueId val="{00000000-87FC-4DD7-B59A-6CFBBA65296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87FC-4DD7-B59A-6CFBBA65296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20.78</c:v>
                </c:pt>
                <c:pt idx="1">
                  <c:v>20.57</c:v>
                </c:pt>
                <c:pt idx="2">
                  <c:v>23.14</c:v>
                </c:pt>
                <c:pt idx="3">
                  <c:v>28.15</c:v>
                </c:pt>
                <c:pt idx="4">
                  <c:v>28.35</c:v>
                </c:pt>
              </c:numCache>
            </c:numRef>
          </c:val>
          <c:extLst>
            <c:ext xmlns:c16="http://schemas.microsoft.com/office/drawing/2014/chart" uri="{C3380CC4-5D6E-409C-BE32-E72D297353CC}">
              <c16:uniqueId val="{00000000-6615-486E-BCF3-4EBCF64D1DF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6615-486E-BCF3-4EBCF64D1DF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D3-4FC2-91AF-EDF806CC20D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0FD3-4FC2-91AF-EDF806CC20D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160.51</c:v>
                </c:pt>
                <c:pt idx="1">
                  <c:v>138.78</c:v>
                </c:pt>
                <c:pt idx="2">
                  <c:v>131.52000000000001</c:v>
                </c:pt>
                <c:pt idx="3">
                  <c:v>125.37</c:v>
                </c:pt>
                <c:pt idx="4">
                  <c:v>140.83000000000001</c:v>
                </c:pt>
              </c:numCache>
            </c:numRef>
          </c:val>
          <c:extLst>
            <c:ext xmlns:c16="http://schemas.microsoft.com/office/drawing/2014/chart" uri="{C3380CC4-5D6E-409C-BE32-E72D297353CC}">
              <c16:uniqueId val="{00000000-6BD1-4AEA-B729-749C9BD2578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6BD1-4AEA-B729-749C9BD2578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484.27</c:v>
                </c:pt>
                <c:pt idx="1">
                  <c:v>468.65</c:v>
                </c:pt>
                <c:pt idx="2">
                  <c:v>469.34</c:v>
                </c:pt>
                <c:pt idx="3">
                  <c:v>460.24</c:v>
                </c:pt>
                <c:pt idx="4">
                  <c:v>497.1</c:v>
                </c:pt>
              </c:numCache>
            </c:numRef>
          </c:val>
          <c:extLst>
            <c:ext xmlns:c16="http://schemas.microsoft.com/office/drawing/2014/chart" uri="{C3380CC4-5D6E-409C-BE32-E72D297353CC}">
              <c16:uniqueId val="{00000000-FE42-479D-8556-12D9EF03B12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FE42-479D-8556-12D9EF03B12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75.92</c:v>
                </c:pt>
                <c:pt idx="1">
                  <c:v>75.47</c:v>
                </c:pt>
                <c:pt idx="2">
                  <c:v>75.47</c:v>
                </c:pt>
                <c:pt idx="3">
                  <c:v>76.59</c:v>
                </c:pt>
                <c:pt idx="4">
                  <c:v>73.7</c:v>
                </c:pt>
              </c:numCache>
            </c:numRef>
          </c:val>
          <c:extLst>
            <c:ext xmlns:c16="http://schemas.microsoft.com/office/drawing/2014/chart" uri="{C3380CC4-5D6E-409C-BE32-E72D297353CC}">
              <c16:uniqueId val="{00000000-4F3D-43F7-9D5E-48C6CE19A5E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4F3D-43F7-9D5E-48C6CE19A5E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220.29</c:v>
                </c:pt>
                <c:pt idx="1">
                  <c:v>223.47</c:v>
                </c:pt>
                <c:pt idx="2">
                  <c:v>225.62</c:v>
                </c:pt>
                <c:pt idx="3">
                  <c:v>224.38</c:v>
                </c:pt>
                <c:pt idx="4">
                  <c:v>232.36</c:v>
                </c:pt>
              </c:numCache>
            </c:numRef>
          </c:val>
          <c:extLst>
            <c:ext xmlns:c16="http://schemas.microsoft.com/office/drawing/2014/chart" uri="{C3380CC4-5D6E-409C-BE32-E72D297353CC}">
              <c16:uniqueId val="{00000000-BE35-474E-925C-A9311959346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BE35-474E-925C-A9311959346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5" zoomScaleNormal="100" workbookViewId="0">
      <selection activeCell="BS86" sqref="BS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山梨県　韮崎市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27798</v>
      </c>
      <c r="AM8" s="44"/>
      <c r="AN8" s="44"/>
      <c r="AO8" s="44"/>
      <c r="AP8" s="44"/>
      <c r="AQ8" s="44"/>
      <c r="AR8" s="44"/>
      <c r="AS8" s="44"/>
      <c r="AT8" s="45">
        <f>データ!$S$6</f>
        <v>143.69</v>
      </c>
      <c r="AU8" s="46"/>
      <c r="AV8" s="46"/>
      <c r="AW8" s="46"/>
      <c r="AX8" s="46"/>
      <c r="AY8" s="46"/>
      <c r="AZ8" s="46"/>
      <c r="BA8" s="46"/>
      <c r="BB8" s="47">
        <f>データ!$T$6</f>
        <v>193.46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55.94</v>
      </c>
      <c r="J10" s="46"/>
      <c r="K10" s="46"/>
      <c r="L10" s="46"/>
      <c r="M10" s="46"/>
      <c r="N10" s="46"/>
      <c r="O10" s="80"/>
      <c r="P10" s="47">
        <f>データ!$P$6</f>
        <v>89.12</v>
      </c>
      <c r="Q10" s="47"/>
      <c r="R10" s="47"/>
      <c r="S10" s="47"/>
      <c r="T10" s="47"/>
      <c r="U10" s="47"/>
      <c r="V10" s="47"/>
      <c r="W10" s="44">
        <f>データ!$Q$6</f>
        <v>2816</v>
      </c>
      <c r="X10" s="44"/>
      <c r="Y10" s="44"/>
      <c r="Z10" s="44"/>
      <c r="AA10" s="44"/>
      <c r="AB10" s="44"/>
      <c r="AC10" s="44"/>
      <c r="AD10" s="2"/>
      <c r="AE10" s="2"/>
      <c r="AF10" s="2"/>
      <c r="AG10" s="2"/>
      <c r="AH10" s="2"/>
      <c r="AI10" s="2"/>
      <c r="AJ10" s="2"/>
      <c r="AK10" s="2"/>
      <c r="AL10" s="44">
        <f>データ!$U$6</f>
        <v>24673</v>
      </c>
      <c r="AM10" s="44"/>
      <c r="AN10" s="44"/>
      <c r="AO10" s="44"/>
      <c r="AP10" s="44"/>
      <c r="AQ10" s="44"/>
      <c r="AR10" s="44"/>
      <c r="AS10" s="44"/>
      <c r="AT10" s="45">
        <f>データ!$V$6</f>
        <v>15.71</v>
      </c>
      <c r="AU10" s="46"/>
      <c r="AV10" s="46"/>
      <c r="AW10" s="46"/>
      <c r="AX10" s="46"/>
      <c r="AY10" s="46"/>
      <c r="AZ10" s="46"/>
      <c r="BA10" s="46"/>
      <c r="BB10" s="47">
        <f>データ!$W$6</f>
        <v>1570.53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CjbG/P7mOsmqGYcIKnyBvrvIRwqOgxDLvijRv7qnYbTnqBfv2XfKOvM3No85EqV5bSPmWFMSueKUzlOWPHxDLw==" saltValue="PqaB4AXj0w1cH6kN8zF3Z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192074</v>
      </c>
      <c r="D6" s="20">
        <f t="shared" si="3"/>
        <v>46</v>
      </c>
      <c r="E6" s="20">
        <f t="shared" si="3"/>
        <v>1</v>
      </c>
      <c r="F6" s="20">
        <f t="shared" si="3"/>
        <v>0</v>
      </c>
      <c r="G6" s="20">
        <f t="shared" si="3"/>
        <v>1</v>
      </c>
      <c r="H6" s="20" t="str">
        <f t="shared" si="3"/>
        <v>山梨県　韮崎市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55.94</v>
      </c>
      <c r="P6" s="21">
        <f t="shared" si="3"/>
        <v>89.12</v>
      </c>
      <c r="Q6" s="21">
        <f t="shared" si="3"/>
        <v>2816</v>
      </c>
      <c r="R6" s="21">
        <f t="shared" si="3"/>
        <v>27798</v>
      </c>
      <c r="S6" s="21">
        <f t="shared" si="3"/>
        <v>143.69</v>
      </c>
      <c r="T6" s="21">
        <f t="shared" si="3"/>
        <v>193.46</v>
      </c>
      <c r="U6" s="21">
        <f t="shared" si="3"/>
        <v>24673</v>
      </c>
      <c r="V6" s="21">
        <f t="shared" si="3"/>
        <v>15.71</v>
      </c>
      <c r="W6" s="21">
        <f t="shared" si="3"/>
        <v>1570.53</v>
      </c>
      <c r="X6" s="22">
        <f>IF(X7="",NA(),X7)</f>
        <v>100.32</v>
      </c>
      <c r="Y6" s="22">
        <f t="shared" ref="Y6:AG6" si="4">IF(Y7="",NA(),Y7)</f>
        <v>100.25</v>
      </c>
      <c r="Z6" s="22">
        <f t="shared" si="4"/>
        <v>100.12</v>
      </c>
      <c r="AA6" s="22">
        <f t="shared" si="4"/>
        <v>100.07</v>
      </c>
      <c r="AB6" s="22">
        <f t="shared" si="4"/>
        <v>100.1</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160.51</v>
      </c>
      <c r="AU6" s="22">
        <f t="shared" ref="AU6:BC6" si="6">IF(AU7="",NA(),AU7)</f>
        <v>138.78</v>
      </c>
      <c r="AV6" s="22">
        <f t="shared" si="6"/>
        <v>131.52000000000001</v>
      </c>
      <c r="AW6" s="22">
        <f t="shared" si="6"/>
        <v>125.37</v>
      </c>
      <c r="AX6" s="22">
        <f t="shared" si="6"/>
        <v>140.83000000000001</v>
      </c>
      <c r="AY6" s="22">
        <f t="shared" si="6"/>
        <v>367.55</v>
      </c>
      <c r="AZ6" s="22">
        <f t="shared" si="6"/>
        <v>378.56</v>
      </c>
      <c r="BA6" s="22">
        <f t="shared" si="6"/>
        <v>364.46</v>
      </c>
      <c r="BB6" s="22">
        <f t="shared" si="6"/>
        <v>338.89</v>
      </c>
      <c r="BC6" s="22">
        <f t="shared" si="6"/>
        <v>352.34</v>
      </c>
      <c r="BD6" s="21" t="str">
        <f>IF(BD7="","",IF(BD7="-","【-】","【"&amp;SUBSTITUTE(TEXT(BD7,"#,##0.00"),"-","△")&amp;"】"))</f>
        <v>【239.69】</v>
      </c>
      <c r="BE6" s="22">
        <f>IF(BE7="",NA(),BE7)</f>
        <v>484.27</v>
      </c>
      <c r="BF6" s="22">
        <f t="shared" ref="BF6:BN6" si="7">IF(BF7="",NA(),BF7)</f>
        <v>468.65</v>
      </c>
      <c r="BG6" s="22">
        <f t="shared" si="7"/>
        <v>469.34</v>
      </c>
      <c r="BH6" s="22">
        <f t="shared" si="7"/>
        <v>460.24</v>
      </c>
      <c r="BI6" s="22">
        <f t="shared" si="7"/>
        <v>497.1</v>
      </c>
      <c r="BJ6" s="22">
        <f t="shared" si="7"/>
        <v>418.68</v>
      </c>
      <c r="BK6" s="22">
        <f t="shared" si="7"/>
        <v>395.68</v>
      </c>
      <c r="BL6" s="22">
        <f t="shared" si="7"/>
        <v>403.72</v>
      </c>
      <c r="BM6" s="22">
        <f t="shared" si="7"/>
        <v>400.21</v>
      </c>
      <c r="BN6" s="22">
        <f t="shared" si="7"/>
        <v>391.13</v>
      </c>
      <c r="BO6" s="21" t="str">
        <f>IF(BO7="","",IF(BO7="-","【-】","【"&amp;SUBSTITUTE(TEXT(BO7,"#,##0.00"),"-","△")&amp;"】"))</f>
        <v>【264.86】</v>
      </c>
      <c r="BP6" s="22">
        <f>IF(BP7="",NA(),BP7)</f>
        <v>75.92</v>
      </c>
      <c r="BQ6" s="22">
        <f t="shared" ref="BQ6:BY6" si="8">IF(BQ7="",NA(),BQ7)</f>
        <v>75.47</v>
      </c>
      <c r="BR6" s="22">
        <f t="shared" si="8"/>
        <v>75.47</v>
      </c>
      <c r="BS6" s="22">
        <f t="shared" si="8"/>
        <v>76.59</v>
      </c>
      <c r="BT6" s="22">
        <f t="shared" si="8"/>
        <v>73.7</v>
      </c>
      <c r="BU6" s="22">
        <f t="shared" si="8"/>
        <v>94.78</v>
      </c>
      <c r="BV6" s="22">
        <f t="shared" si="8"/>
        <v>97.59</v>
      </c>
      <c r="BW6" s="22">
        <f t="shared" si="8"/>
        <v>92.17</v>
      </c>
      <c r="BX6" s="22">
        <f t="shared" si="8"/>
        <v>92.83</v>
      </c>
      <c r="BY6" s="22">
        <f t="shared" si="8"/>
        <v>92.16</v>
      </c>
      <c r="BZ6" s="21" t="str">
        <f>IF(BZ7="","",IF(BZ7="-","【-】","【"&amp;SUBSTITUTE(TEXT(BZ7,"#,##0.00"),"-","△")&amp;"】"))</f>
        <v>【97.59】</v>
      </c>
      <c r="CA6" s="22">
        <f>IF(CA7="",NA(),CA7)</f>
        <v>220.29</v>
      </c>
      <c r="CB6" s="22">
        <f t="shared" ref="CB6:CJ6" si="9">IF(CB7="",NA(),CB7)</f>
        <v>223.47</v>
      </c>
      <c r="CC6" s="22">
        <f t="shared" si="9"/>
        <v>225.62</v>
      </c>
      <c r="CD6" s="22">
        <f t="shared" si="9"/>
        <v>224.38</v>
      </c>
      <c r="CE6" s="22">
        <f t="shared" si="9"/>
        <v>232.36</v>
      </c>
      <c r="CF6" s="22">
        <f t="shared" si="9"/>
        <v>181.3</v>
      </c>
      <c r="CG6" s="22">
        <f t="shared" si="9"/>
        <v>181.71</v>
      </c>
      <c r="CH6" s="22">
        <f t="shared" si="9"/>
        <v>188.51</v>
      </c>
      <c r="CI6" s="22">
        <f t="shared" si="9"/>
        <v>189.43</v>
      </c>
      <c r="CJ6" s="22">
        <f t="shared" si="9"/>
        <v>196.75</v>
      </c>
      <c r="CK6" s="21" t="str">
        <f>IF(CK7="","",IF(CK7="-","【-】","【"&amp;SUBSTITUTE(TEXT(CK7,"#,##0.00"),"-","△")&amp;"】"))</f>
        <v>【181.66】</v>
      </c>
      <c r="CL6" s="22">
        <f>IF(CL7="",NA(),CL7)</f>
        <v>79.510000000000005</v>
      </c>
      <c r="CM6" s="22">
        <f t="shared" ref="CM6:CU6" si="10">IF(CM7="",NA(),CM7)</f>
        <v>79.489999999999995</v>
      </c>
      <c r="CN6" s="22">
        <f t="shared" si="10"/>
        <v>83.36</v>
      </c>
      <c r="CO6" s="22">
        <f t="shared" si="10"/>
        <v>81.2</v>
      </c>
      <c r="CP6" s="22">
        <f t="shared" si="10"/>
        <v>80.989999999999995</v>
      </c>
      <c r="CQ6" s="22">
        <f t="shared" si="10"/>
        <v>55.89</v>
      </c>
      <c r="CR6" s="22">
        <f t="shared" si="10"/>
        <v>55.72</v>
      </c>
      <c r="CS6" s="22">
        <f t="shared" si="10"/>
        <v>55.31</v>
      </c>
      <c r="CT6" s="22">
        <f t="shared" si="10"/>
        <v>55.14</v>
      </c>
      <c r="CU6" s="22">
        <f t="shared" si="10"/>
        <v>54.99</v>
      </c>
      <c r="CV6" s="21" t="str">
        <f>IF(CV7="","",IF(CV7="-","【-】","【"&amp;SUBSTITUTE(TEXT(CV7,"#,##0.00"),"-","△")&amp;"】"))</f>
        <v>【60.21】</v>
      </c>
      <c r="CW6" s="22">
        <f>IF(CW7="",NA(),CW7)</f>
        <v>65.09</v>
      </c>
      <c r="CX6" s="22">
        <f t="shared" ref="CX6:DF6" si="11">IF(CX7="",NA(),CX7)</f>
        <v>65.25</v>
      </c>
      <c r="CY6" s="22">
        <f t="shared" si="11"/>
        <v>62.12</v>
      </c>
      <c r="CZ6" s="22">
        <f t="shared" si="11"/>
        <v>63.97</v>
      </c>
      <c r="DA6" s="22">
        <f t="shared" si="11"/>
        <v>63.19</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51.13</v>
      </c>
      <c r="DI6" s="22">
        <f t="shared" ref="DI6:DQ6" si="12">IF(DI7="",NA(),DI7)</f>
        <v>51.92</v>
      </c>
      <c r="DJ6" s="22">
        <f t="shared" si="12"/>
        <v>52.94</v>
      </c>
      <c r="DK6" s="22">
        <f t="shared" si="12"/>
        <v>53.25</v>
      </c>
      <c r="DL6" s="22">
        <f t="shared" si="12"/>
        <v>52.49</v>
      </c>
      <c r="DM6" s="22">
        <f t="shared" si="12"/>
        <v>50.63</v>
      </c>
      <c r="DN6" s="22">
        <f t="shared" si="12"/>
        <v>51.29</v>
      </c>
      <c r="DO6" s="22">
        <f t="shared" si="12"/>
        <v>52.2</v>
      </c>
      <c r="DP6" s="22">
        <f t="shared" si="12"/>
        <v>52.7</v>
      </c>
      <c r="DQ6" s="22">
        <f t="shared" si="12"/>
        <v>53.48</v>
      </c>
      <c r="DR6" s="21" t="str">
        <f>IF(DR7="","",IF(DR7="-","【-】","【"&amp;SUBSTITUTE(TEXT(DR7,"#,##0.00"),"-","△")&amp;"】"))</f>
        <v>【52.41】</v>
      </c>
      <c r="DS6" s="22">
        <f>IF(DS7="",NA(),DS7)</f>
        <v>20.78</v>
      </c>
      <c r="DT6" s="22">
        <f t="shared" ref="DT6:EB6" si="13">IF(DT7="",NA(),DT7)</f>
        <v>20.57</v>
      </c>
      <c r="DU6" s="22">
        <f t="shared" si="13"/>
        <v>23.14</v>
      </c>
      <c r="DV6" s="22">
        <f t="shared" si="13"/>
        <v>28.15</v>
      </c>
      <c r="DW6" s="22">
        <f t="shared" si="13"/>
        <v>28.35</v>
      </c>
      <c r="DX6" s="22">
        <f t="shared" si="13"/>
        <v>18.28</v>
      </c>
      <c r="DY6" s="22">
        <f t="shared" si="13"/>
        <v>19.61</v>
      </c>
      <c r="DZ6" s="22">
        <f t="shared" si="13"/>
        <v>20.73</v>
      </c>
      <c r="EA6" s="22">
        <f t="shared" si="13"/>
        <v>22.86</v>
      </c>
      <c r="EB6" s="22">
        <f t="shared" si="13"/>
        <v>24.31</v>
      </c>
      <c r="EC6" s="21" t="str">
        <f>IF(EC7="","",IF(EC7="-","【-】","【"&amp;SUBSTITUTE(TEXT(EC7,"#,##0.00"),"-","△")&amp;"】"))</f>
        <v>【26.78】</v>
      </c>
      <c r="ED6" s="22">
        <f>IF(ED7="",NA(),ED7)</f>
        <v>1.06</v>
      </c>
      <c r="EE6" s="22">
        <f t="shared" ref="EE6:EM6" si="14">IF(EE7="",NA(),EE7)</f>
        <v>1.22</v>
      </c>
      <c r="EF6" s="22">
        <f t="shared" si="14"/>
        <v>1.2</v>
      </c>
      <c r="EG6" s="21">
        <f t="shared" si="14"/>
        <v>0</v>
      </c>
      <c r="EH6" s="22">
        <f t="shared" si="14"/>
        <v>1.55</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192074</v>
      </c>
      <c r="D7" s="24">
        <v>46</v>
      </c>
      <c r="E7" s="24">
        <v>1</v>
      </c>
      <c r="F7" s="24">
        <v>0</v>
      </c>
      <c r="G7" s="24">
        <v>1</v>
      </c>
      <c r="H7" s="24" t="s">
        <v>93</v>
      </c>
      <c r="I7" s="24" t="s">
        <v>94</v>
      </c>
      <c r="J7" s="24" t="s">
        <v>95</v>
      </c>
      <c r="K7" s="24" t="s">
        <v>96</v>
      </c>
      <c r="L7" s="24" t="s">
        <v>97</v>
      </c>
      <c r="M7" s="24" t="s">
        <v>98</v>
      </c>
      <c r="N7" s="25" t="s">
        <v>99</v>
      </c>
      <c r="O7" s="25">
        <v>55.94</v>
      </c>
      <c r="P7" s="25">
        <v>89.12</v>
      </c>
      <c r="Q7" s="25">
        <v>2816</v>
      </c>
      <c r="R7" s="25">
        <v>27798</v>
      </c>
      <c r="S7" s="25">
        <v>143.69</v>
      </c>
      <c r="T7" s="25">
        <v>193.46</v>
      </c>
      <c r="U7" s="25">
        <v>24673</v>
      </c>
      <c r="V7" s="25">
        <v>15.71</v>
      </c>
      <c r="W7" s="25">
        <v>1570.53</v>
      </c>
      <c r="X7" s="25">
        <v>100.32</v>
      </c>
      <c r="Y7" s="25">
        <v>100.25</v>
      </c>
      <c r="Z7" s="25">
        <v>100.12</v>
      </c>
      <c r="AA7" s="25">
        <v>100.07</v>
      </c>
      <c r="AB7" s="25">
        <v>100.1</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160.51</v>
      </c>
      <c r="AU7" s="25">
        <v>138.78</v>
      </c>
      <c r="AV7" s="25">
        <v>131.52000000000001</v>
      </c>
      <c r="AW7" s="25">
        <v>125.37</v>
      </c>
      <c r="AX7" s="25">
        <v>140.83000000000001</v>
      </c>
      <c r="AY7" s="25">
        <v>367.55</v>
      </c>
      <c r="AZ7" s="25">
        <v>378.56</v>
      </c>
      <c r="BA7" s="25">
        <v>364.46</v>
      </c>
      <c r="BB7" s="25">
        <v>338.89</v>
      </c>
      <c r="BC7" s="25">
        <v>352.34</v>
      </c>
      <c r="BD7" s="25">
        <v>239.69</v>
      </c>
      <c r="BE7" s="25">
        <v>484.27</v>
      </c>
      <c r="BF7" s="25">
        <v>468.65</v>
      </c>
      <c r="BG7" s="25">
        <v>469.34</v>
      </c>
      <c r="BH7" s="25">
        <v>460.24</v>
      </c>
      <c r="BI7" s="25">
        <v>497.1</v>
      </c>
      <c r="BJ7" s="25">
        <v>418.68</v>
      </c>
      <c r="BK7" s="25">
        <v>395.68</v>
      </c>
      <c r="BL7" s="25">
        <v>403.72</v>
      </c>
      <c r="BM7" s="25">
        <v>400.21</v>
      </c>
      <c r="BN7" s="25">
        <v>391.13</v>
      </c>
      <c r="BO7" s="25">
        <v>264.86</v>
      </c>
      <c r="BP7" s="25">
        <v>75.92</v>
      </c>
      <c r="BQ7" s="25">
        <v>75.47</v>
      </c>
      <c r="BR7" s="25">
        <v>75.47</v>
      </c>
      <c r="BS7" s="25">
        <v>76.59</v>
      </c>
      <c r="BT7" s="25">
        <v>73.7</v>
      </c>
      <c r="BU7" s="25">
        <v>94.78</v>
      </c>
      <c r="BV7" s="25">
        <v>97.59</v>
      </c>
      <c r="BW7" s="25">
        <v>92.17</v>
      </c>
      <c r="BX7" s="25">
        <v>92.83</v>
      </c>
      <c r="BY7" s="25">
        <v>92.16</v>
      </c>
      <c r="BZ7" s="25">
        <v>97.59</v>
      </c>
      <c r="CA7" s="25">
        <v>220.29</v>
      </c>
      <c r="CB7" s="25">
        <v>223.47</v>
      </c>
      <c r="CC7" s="25">
        <v>225.62</v>
      </c>
      <c r="CD7" s="25">
        <v>224.38</v>
      </c>
      <c r="CE7" s="25">
        <v>232.36</v>
      </c>
      <c r="CF7" s="25">
        <v>181.3</v>
      </c>
      <c r="CG7" s="25">
        <v>181.71</v>
      </c>
      <c r="CH7" s="25">
        <v>188.51</v>
      </c>
      <c r="CI7" s="25">
        <v>189.43</v>
      </c>
      <c r="CJ7" s="25">
        <v>196.75</v>
      </c>
      <c r="CK7" s="25">
        <v>181.66</v>
      </c>
      <c r="CL7" s="25">
        <v>79.510000000000005</v>
      </c>
      <c r="CM7" s="25">
        <v>79.489999999999995</v>
      </c>
      <c r="CN7" s="25">
        <v>83.36</v>
      </c>
      <c r="CO7" s="25">
        <v>81.2</v>
      </c>
      <c r="CP7" s="25">
        <v>80.989999999999995</v>
      </c>
      <c r="CQ7" s="25">
        <v>55.89</v>
      </c>
      <c r="CR7" s="25">
        <v>55.72</v>
      </c>
      <c r="CS7" s="25">
        <v>55.31</v>
      </c>
      <c r="CT7" s="25">
        <v>55.14</v>
      </c>
      <c r="CU7" s="25">
        <v>54.99</v>
      </c>
      <c r="CV7" s="25">
        <v>60.21</v>
      </c>
      <c r="CW7" s="25">
        <v>65.09</v>
      </c>
      <c r="CX7" s="25">
        <v>65.25</v>
      </c>
      <c r="CY7" s="25">
        <v>62.12</v>
      </c>
      <c r="CZ7" s="25">
        <v>63.97</v>
      </c>
      <c r="DA7" s="25">
        <v>63.19</v>
      </c>
      <c r="DB7" s="25">
        <v>81.27</v>
      </c>
      <c r="DC7" s="25">
        <v>81.260000000000005</v>
      </c>
      <c r="DD7" s="25">
        <v>80.36</v>
      </c>
      <c r="DE7" s="25">
        <v>80.13</v>
      </c>
      <c r="DF7" s="25">
        <v>79.34</v>
      </c>
      <c r="DG7" s="25">
        <v>89.21</v>
      </c>
      <c r="DH7" s="25">
        <v>51.13</v>
      </c>
      <c r="DI7" s="25">
        <v>51.92</v>
      </c>
      <c r="DJ7" s="25">
        <v>52.94</v>
      </c>
      <c r="DK7" s="25">
        <v>53.25</v>
      </c>
      <c r="DL7" s="25">
        <v>52.49</v>
      </c>
      <c r="DM7" s="25">
        <v>50.63</v>
      </c>
      <c r="DN7" s="25">
        <v>51.29</v>
      </c>
      <c r="DO7" s="25">
        <v>52.2</v>
      </c>
      <c r="DP7" s="25">
        <v>52.7</v>
      </c>
      <c r="DQ7" s="25">
        <v>53.48</v>
      </c>
      <c r="DR7" s="25">
        <v>52.41</v>
      </c>
      <c r="DS7" s="25">
        <v>20.78</v>
      </c>
      <c r="DT7" s="25">
        <v>20.57</v>
      </c>
      <c r="DU7" s="25">
        <v>23.14</v>
      </c>
      <c r="DV7" s="25">
        <v>28.15</v>
      </c>
      <c r="DW7" s="25">
        <v>28.35</v>
      </c>
      <c r="DX7" s="25">
        <v>18.28</v>
      </c>
      <c r="DY7" s="25">
        <v>19.61</v>
      </c>
      <c r="DZ7" s="25">
        <v>20.73</v>
      </c>
      <c r="EA7" s="25">
        <v>22.86</v>
      </c>
      <c r="EB7" s="25">
        <v>24.31</v>
      </c>
      <c r="EC7" s="25">
        <v>26.78</v>
      </c>
      <c r="ED7" s="25">
        <v>1.06</v>
      </c>
      <c r="EE7" s="25">
        <v>1.22</v>
      </c>
      <c r="EF7" s="25">
        <v>1.2</v>
      </c>
      <c r="EG7" s="25">
        <v>0</v>
      </c>
      <c r="EH7" s="25">
        <v>1.55</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八巻宏亘</cp:lastModifiedBy>
  <cp:lastPrinted>2026-02-10T09:37:48Z</cp:lastPrinted>
  <dcterms:created xsi:type="dcterms:W3CDTF">2025-12-12T09:16:12Z</dcterms:created>
  <dcterms:modified xsi:type="dcterms:W3CDTF">2026-02-12T01:42:44Z</dcterms:modified>
  <cp:category/>
</cp:coreProperties>
</file>