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0 ★県公表資料\04公表起案\経営比較分析表Excel\174 特環\01法適用\04山梨市\"/>
    </mc:Choice>
  </mc:AlternateContent>
  <xr:revisionPtr revIDLastSave="0" documentId="13_ncr:1_{836D465B-6DB2-4BD8-A66B-5F8155911722}" xr6:coauthVersionLast="47" xr6:coauthVersionMax="47" xr10:uidLastSave="{00000000-0000-0000-0000-000000000000}"/>
  <workbookProtection workbookAlgorithmName="SHA-512" workbookHashValue="OgHIx4EZyLaoOYOtafv5KahX5eP6koBiZVklhChDbbQXrEFIdGN7gYgU0xhvuxsExj796Qv4qUTpJPoBk2rAew==" workbookSaltValue="qq6QZEJdmqeWvf7L01aZ6g=="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 r="AL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<sst xmlns="http://schemas.openxmlformats.org/spreadsheetml/2006/main" count="236" uniqueCount="115">
  <si>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</si>
  <si>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</si>
  <si>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</si>
  <si>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</si>
  <si>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</si>
  <si>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</si>
  <si>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</si>
  <si>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</si>
  <si>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</si>
  <si>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</si>
  <si>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</si>
  <si>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</si>
  <si>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</si>
  <si>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</si>
  <si>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</si>
  <si>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</si>
  <si>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</si>
  <si>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</si>
  <si>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</si>
  <si>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</si>
  <si>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</si>
  <si>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</si>
  <si>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</si>
  <si>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</si>
  <si>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</si>
  <si>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</si>
  <si>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</si>
  <si>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</si>
  <si>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</si>
  <si>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</si>
  <si>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</si>
  <si>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</si>
  <si>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</si>
  <si>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</si>
  <si>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</si>
  <si>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</si>
  <si>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</si>
  <si>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</si>
  <si>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</si>
  <si>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</si>
  <si>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</si>
  <si>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</si>
  <si>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</si>
  <si>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</si>
  <si>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</si>
  <si>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</si>
  <si>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</si>
  <si>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</si>
  <si>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</si>
  <si>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</si>
  <si>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</si>
  <si>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</si>
  <si>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</si>
  <si>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</si>
  <si>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</si>
  <si>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</si>
  <si>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</si>
  <si>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</si>
  <si>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</si>
  <si>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</si>
  <si>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</si>
  <si>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</si>
  <si>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</si>
  <si>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</si>
  <si>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</si>
  <si>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</si>
  <si>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</si>
  <si>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</si>
  <si>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</si>
  <si>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</si>
  <si>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</si>
  <si>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</si>
  <si>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</si>
  <si>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</si>
  <si>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</si>
  <si>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</si>
  <si>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</si>
  <si>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</si>
  <si>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</si>
  <si>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</si>
  <si>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</si>
  <si>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</si>
  <si>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</si>
  <si>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</si>
  <si>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</si>
  <si>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</si>
  <si>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</si>
  <si>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</si>
  <si>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</si>
  <si>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</si>
  <si>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</si>
  <si>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</si>
  <si>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</si>
  <si>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</si>
  <si>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</si>
  <si>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山梨市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</si>
  <si>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</si>
  <si>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</si>
  <si>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</si>
  <si>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</si>
  <si>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</si>
  <si>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</si>
  <si>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</si>
  <si>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</si>
  <si>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</si>
  <si>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</si>
  <si>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</si>
  <si>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</si>
  <si>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</si>
  <si>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</si>
  <si>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</si>
  <si>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</si>
  <si>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①有形固定資産減価償却率は、類似団体平均値より高い水準で推移しており、施設の新設・更新を行う際には、ストックマネジメント計画等も踏まえ、計画的に実施する必要がある。</t>
    <rPh sb="1" eb="7">
      <t>ユウケイコテイシサン</t>
    </rPh>
    <rPh sb="7" eb="12">
      <t>ゲンカショウキャクリツ</t>
    </rPh>
    <rPh sb="14" eb="18">
      <t>ルイジダンタイ</t>
    </rPh>
    <rPh sb="18" eb="21">
      <t>ヘイキンチ</t>
    </rPh>
    <rPh sb="23" eb="24">
      <t>タカ</t>
    </rPh>
    <rPh sb="25" eb="27">
      <t>スイジュン</t>
    </rPh>
    <rPh sb="28" eb="30">
      <t>スイイ</t>
    </rPh>
    <rPh sb="35" eb="37">
      <t>シセツ</t>
    </rPh>
    <rPh sb="38" eb="40">
      <t>シンセツ</t>
    </rPh>
    <rPh sb="41" eb="43">
      <t>コウシン</t>
    </rPh>
    <rPh sb="44" eb="45">
      <t>オコナ</t>
    </rPh>
    <rPh sb="46" eb="47">
      <t>サイ</t>
    </rPh>
    <rPh sb="62" eb="63">
      <t>トウ</t>
    </rPh>
    <rPh sb="64" eb="65">
      <t>フ</t>
    </rPh>
    <rPh sb="68" eb="71">
      <t>ケイカクテキ</t>
    </rPh>
    <rPh sb="72" eb="74">
      <t>ジッシ</t>
    </rPh>
    <rPh sb="76" eb="78">
      <t>ヒツヨウ</t>
    </rPh>
    <phoneticPr fontId="4"/>
  </si>
  <si>
    <t>経営面では、特に基準外繰入に依存している経費回収率の改善、類似団体平均を下回る水洗化率の改善を図ることが必要である。
そのため、不明水削減の取組や経常コストの見直しにより経費削減を図るとともに、人口の増加も見込まれないため料金水準の定期的な見直しを行う必要がある。また、接続率向上に向け、接続補助金制度を活用した更なる周知・啓発を強化する必要がある。
一方、施設整備に関しては土地利用状況や人口の変化を考慮し、今後より慎重に事業計画区域を設定する必要がある。公共サービスの安定的な供給を前提とした経営バランスを考慮し、計画的な新設・更新計画を立てる必要がある。</t>
    <rPh sb="97" eb="99">
      <t>ジンコウ</t>
    </rPh>
    <rPh sb="100" eb="102">
      <t>ゾウカ</t>
    </rPh>
    <rPh sb="103" eb="105">
      <t>ミコ</t>
    </rPh>
    <phoneticPr fontId="4"/>
  </si>
  <si>
    <t>本市特定環境保全公共下水道事業は平成29年度から公営企業会計に移行し経営を行っている。
①経常収支比率は、100％前後を推移しているものの、下水道使用料のみでは汚水処理費を賄えていない状況にある。令和４年度の料金改定後も物価高に伴う費用の増加等が続いており、今後の安定した経営のため経費削減に務めるとともに、計画的な料金改定を行う必要がある。
②累積欠損比率は、平均値を上回っている。営業収益改善のため、接続率の向上等による使用料収入の増加を図る必要がある。
③流動比率は、数値は上昇傾向であるが、類似団体平均との比較では下回っている。流動負債の大部分を占める建設改良費に充てる企業債の減少によるもので、今後、平準化も踏まえた長期的・計画的な償還を行っていく必要がある。
④企業債残高対事業規模比率は、企業債現在高は減少傾向であるが、今後必要な整備を行いつつ安定した事業運営に務める必要がある。
⑤経費回収率は類似団体平均値を下回り、下水道使用料のみでは汚水処理費を賄えていない状況にあり、今後、安定した経営のため経費削減に務めるとともに、計画的な料金改定を行う必要がある。
⑥汚水処理原価は、増加したが、今後も処理費用の削減と同時に未接続世帯への更なる加入促進を図り有収水量の増加につなげる必要がある。
⑧水洗化率は、類似団体平均値より低い状況である。接続補助制度の周知・啓発活動により接続率の向上を図るとともに適切な施設整備を行い、更なる水洗化率の向上に取り組む必要がある。</t>
    <rPh sb="0" eb="2">
      <t>ホンシ</t>
    </rPh>
    <rPh sb="16" eb="18">
      <t>ヘイセイ</t>
    </rPh>
    <rPh sb="20" eb="22">
      <t>ネンド</t>
    </rPh>
    <rPh sb="24" eb="30">
      <t>コウエイキギョウカイケイ</t>
    </rPh>
    <rPh sb="31" eb="33">
      <t>イコウ</t>
    </rPh>
    <rPh sb="34" eb="36">
      <t>ケイエイ</t>
    </rPh>
    <rPh sb="37" eb="38">
      <t>オコナ</t>
    </rPh>
    <rPh sb="45" eb="47">
      <t>ケイジョウ</t>
    </rPh>
    <rPh sb="47" eb="49">
      <t>シュウシ</t>
    </rPh>
    <rPh sb="49" eb="51">
      <t>ヒリツ</t>
    </rPh>
    <rPh sb="57" eb="59">
      <t>ゼンゴ</t>
    </rPh>
    <rPh sb="98" eb="100">
      <t>レイワ</t>
    </rPh>
    <rPh sb="101" eb="103">
      <t>ネンド</t>
    </rPh>
    <rPh sb="104" eb="106">
      <t>リョウキン</t>
    </rPh>
    <rPh sb="106" eb="109">
      <t>カイテイゴ</t>
    </rPh>
    <rPh sb="110" eb="112">
      <t>ブッカ</t>
    </rPh>
    <rPh sb="112" eb="113">
      <t>タカ</t>
    </rPh>
    <rPh sb="114" eb="115">
      <t>トモナ</t>
    </rPh>
    <rPh sb="116" eb="118">
      <t>ヒヨウ</t>
    </rPh>
    <rPh sb="119" eb="121">
      <t>ゾウカ</t>
    </rPh>
    <rPh sb="121" eb="122">
      <t>トウ</t>
    </rPh>
    <rPh sb="123" eb="124">
      <t>ツヅ</t>
    </rPh>
    <rPh sb="129" eb="131">
      <t>コンゴ</t>
    </rPh>
    <rPh sb="173" eb="179">
      <t>ルイセキケッソンヒリツ</t>
    </rPh>
    <rPh sb="181" eb="184">
      <t>ヘイキンチ</t>
    </rPh>
    <rPh sb="185" eb="187">
      <t>ウワマワ</t>
    </rPh>
    <rPh sb="192" eb="196">
      <t>エイギョウシュウエキ</t>
    </rPh>
    <rPh sb="196" eb="198">
      <t>カイゼン</t>
    </rPh>
    <rPh sb="202" eb="205">
      <t>セツゾクリツ</t>
    </rPh>
    <rPh sb="206" eb="208">
      <t>コウジョウ</t>
    </rPh>
    <rPh sb="208" eb="209">
      <t>トウ</t>
    </rPh>
    <rPh sb="212" eb="215">
      <t>シヨウリョウ</t>
    </rPh>
    <rPh sb="215" eb="217">
      <t>シュウニュウ</t>
    </rPh>
    <rPh sb="218" eb="220">
      <t>ゾウカ</t>
    </rPh>
    <rPh sb="221" eb="222">
      <t>ハカ</t>
    </rPh>
    <rPh sb="223" eb="225">
      <t>ヒツヨウ</t>
    </rPh>
    <rPh sb="231" eb="235">
      <t>リュウドウヒリツ</t>
    </rPh>
    <rPh sb="279" eb="281">
      <t>リュウドウ</t>
    </rPh>
    <rPh sb="281" eb="283">
      <t>フサイ</t>
    </rPh>
    <rPh sb="284" eb="285">
      <t>ウチ</t>
    </rPh>
    <rPh sb="286" eb="289">
      <t>ダイブブン</t>
    </rPh>
    <rPh sb="290" eb="291">
      <t>シ</t>
    </rPh>
    <rPh sb="293" eb="298">
      <t>ケンセツカイリョウヒ</t>
    </rPh>
    <rPh sb="299" eb="300">
      <t>ア</t>
    </rPh>
    <rPh sb="302" eb="305">
      <t>キギョウサイ</t>
    </rPh>
    <rPh sb="306" eb="308">
      <t>ゲンショウ</t>
    </rPh>
    <rPh sb="315" eb="317">
      <t>コンゴ</t>
    </rPh>
    <rPh sb="364" eb="370">
      <t>キギョウサイゲンザイダカ</t>
    </rPh>
    <rPh sb="371" eb="373">
      <t>ゲンショウ</t>
    </rPh>
    <rPh sb="373" eb="375">
      <t>ケイコウ</t>
    </rPh>
    <rPh sb="380" eb="382">
      <t>コンゴ</t>
    </rPh>
    <rPh sb="382" eb="384">
      <t>ヒツヨウ</t>
    </rPh>
    <rPh sb="385" eb="387">
      <t>セイビ</t>
    </rPh>
    <rPh sb="388" eb="389">
      <t>オコナ</t>
    </rPh>
    <rPh sb="445" eb="447">
      <t>コンゴ</t>
    </rPh>
    <rPh sb="497" eb="499">
      <t>ゾウカ</t>
    </rPh>
    <rPh sb="503" eb="50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</si>
</sst>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C3-4369-AAD5-221C1521ED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FBC3-4369-AAD5-221C1521ED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C1-4776-A1E6-46E5044B568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AFC1-4776-A1E6-46E5044B568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72.17</c:v>
                </c:pt>
                <c:pt idx="1">
                  <c:v>73.78</c:v>
                </c:pt>
                <c:pt idx="2">
                  <c:v>74.180000000000007</c:v>
                </c:pt>
                <c:pt idx="3">
                  <c:v>72.260000000000005</c:v>
                </c:pt>
                <c:pt idx="4">
                  <c:v>71.66</c:v>
                </c:pt>
              </c:numCache>
            </c:numRef>
          </c:val>
          <c:extLst>
            <c:ext xmlns:c16="http://schemas.microsoft.com/office/drawing/2014/chart" uri="{C3380CC4-5D6E-409C-BE32-E72D297353CC}">
              <c16:uniqueId val="{00000000-0D2C-4A65-B8E9-AAB86662F4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0D2C-4A65-B8E9-AAB86662F4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85.66</c:v>
                </c:pt>
                <c:pt idx="1">
                  <c:v>100.35</c:v>
                </c:pt>
                <c:pt idx="2">
                  <c:v>92.28</c:v>
                </c:pt>
                <c:pt idx="3">
                  <c:v>102.56</c:v>
                </c:pt>
                <c:pt idx="4">
                  <c:v>99.97</c:v>
                </c:pt>
              </c:numCache>
            </c:numRef>
          </c:val>
          <c:extLst>
            <c:ext xmlns:c16="http://schemas.microsoft.com/office/drawing/2014/chart" uri="{C3380CC4-5D6E-409C-BE32-E72D297353CC}">
              <c16:uniqueId val="{00000000-FA4E-4225-A7C3-4C92C7F220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FA4E-4225-A7C3-4C92C7F220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36.880000000000003</c:v>
                </c:pt>
                <c:pt idx="1">
                  <c:v>39.799999999999997</c:v>
                </c:pt>
                <c:pt idx="2">
                  <c:v>41.81</c:v>
                </c:pt>
                <c:pt idx="3">
                  <c:v>43.92</c:v>
                </c:pt>
                <c:pt idx="4">
                  <c:v>45.7</c:v>
                </c:pt>
              </c:numCache>
            </c:numRef>
          </c:val>
          <c:extLst>
            <c:ext xmlns:c16="http://schemas.microsoft.com/office/drawing/2014/chart" uri="{C3380CC4-5D6E-409C-BE32-E72D297353CC}">
              <c16:uniqueId val="{00000000-4548-419B-AA1B-3BEC79FE1F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4548-419B-AA1B-3BEC79FE1F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8F-461C-8775-D9690A423D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848F-461C-8775-D9690A423D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125.64</c:v>
                </c:pt>
                <c:pt idx="1">
                  <c:v>42.09</c:v>
                </c:pt>
                <c:pt idx="2">
                  <c:v>76.28</c:v>
                </c:pt>
                <c:pt idx="3">
                  <c:v>64.95</c:v>
                </c:pt>
                <c:pt idx="4">
                  <c:v>78.680000000000007</c:v>
                </c:pt>
              </c:numCache>
            </c:numRef>
          </c:val>
          <c:extLst>
            <c:ext xmlns:c16="http://schemas.microsoft.com/office/drawing/2014/chart" uri="{C3380CC4-5D6E-409C-BE32-E72D297353CC}">
              <c16:uniqueId val="{00000000-0B50-4572-9822-F092482C0C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0B50-4572-9822-F092482C0C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c:v>
                </c:pt>
                <c:pt idx="1">
                  <c:v>5.82</c:v>
                </c:pt>
                <c:pt idx="2">
                  <c:v>7.37</c:v>
                </c:pt>
                <c:pt idx="3">
                  <c:v>23.42</c:v>
                </c:pt>
                <c:pt idx="4">
                  <c:v>15.09</c:v>
                </c:pt>
              </c:numCache>
            </c:numRef>
          </c:val>
          <c:extLst>
            <c:ext xmlns:c16="http://schemas.microsoft.com/office/drawing/2014/chart" uri="{C3380CC4-5D6E-409C-BE32-E72D297353CC}">
              <c16:uniqueId val="{00000000-1848-45DC-872D-8F021D5FE0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1848-45DC-872D-8F021D5FE0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5355.29</c:v>
                </c:pt>
                <c:pt idx="1">
                  <c:v>4913.54</c:v>
                </c:pt>
                <c:pt idx="2">
                  <c:v>4156.08</c:v>
                </c:pt>
                <c:pt idx="3">
                  <c:v>3832.66</c:v>
                </c:pt>
                <c:pt idx="4">
                  <c:v>3496.86</c:v>
                </c:pt>
              </c:numCache>
            </c:numRef>
          </c:val>
          <c:extLst>
            <c:ext xmlns:c16="http://schemas.microsoft.com/office/drawing/2014/chart" uri="{C3380CC4-5D6E-409C-BE32-E72D297353CC}">
              <c16:uniqueId val="{00000000-42E9-468A-842D-FCD86124F1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42E9-468A-842D-FCD86124F1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74.91</c:v>
                </c:pt>
                <c:pt idx="1">
                  <c:v>50.44</c:v>
                </c:pt>
                <c:pt idx="2">
                  <c:v>65.59</c:v>
                </c:pt>
                <c:pt idx="3">
                  <c:v>80.62</c:v>
                </c:pt>
                <c:pt idx="4">
                  <c:v>51.72</c:v>
                </c:pt>
              </c:numCache>
            </c:numRef>
          </c:val>
          <c:extLst>
            <c:ext xmlns:c16="http://schemas.microsoft.com/office/drawing/2014/chart" uri="{C3380CC4-5D6E-409C-BE32-E72D297353CC}">
              <c16:uniqueId val="{00000000-9017-4FCF-B6BD-3785A5024A7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9017-4FCF-B6BD-3785A5024A7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177.36</c:v>
                </c:pt>
                <c:pt idx="1">
                  <c:v>265.18</c:v>
                </c:pt>
                <c:pt idx="2">
                  <c:v>224.47</c:v>
                </c:pt>
                <c:pt idx="3">
                  <c:v>185.32</c:v>
                </c:pt>
                <c:pt idx="4">
                  <c:v>267.61</c:v>
                </c:pt>
              </c:numCache>
            </c:numRef>
          </c:val>
          <c:extLst>
            <c:ext xmlns:c16="http://schemas.microsoft.com/office/drawing/2014/chart" uri="{C3380CC4-5D6E-409C-BE32-E72D297353CC}">
              <c16:uniqueId val="{00000000-A02F-48C4-AEF6-4D7474A57A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A02F-48C4-AEF6-4D7474A57A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 zoomScaleNormal="100" workbookViewId="0">
      <selection activeCell="BJ13" sqref="BJ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山梨県　山梨市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44">
        <f>データ!S6</f>
        <v>32710</v>
      </c>
      <c r="AM8" s="44"/>
      <c r="AN8" s="44"/>
      <c r="AO8" s="44"/>
      <c r="AP8" s="44"/>
      <c r="AQ8" s="44"/>
      <c r="AR8" s="44"/>
      <c r="AS8" s="44"/>
      <c r="AT8" s="45">
        <f>データ!T6</f>
        <v>289.8</v>
      </c>
      <c r="AU8" s="45"/>
      <c r="AV8" s="45"/>
      <c r="AW8" s="45"/>
      <c r="AX8" s="45"/>
      <c r="AY8" s="45"/>
      <c r="AZ8" s="45"/>
      <c r="BA8" s="45"/>
      <c r="BB8" s="45">
        <f>データ!U6</f>
        <v>112.87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56.43</v>
      </c>
      <c r="J10" s="45"/>
      <c r="K10" s="45"/>
      <c r="L10" s="45"/>
      <c r="M10" s="45"/>
      <c r="N10" s="45"/>
      <c r="O10" s="45"/>
      <c r="P10" s="45">
        <f>データ!P6</f>
        <v>4.5999999999999996</v>
      </c>
      <c r="Q10" s="45"/>
      <c r="R10" s="45"/>
      <c r="S10" s="45"/>
      <c r="T10" s="45"/>
      <c r="U10" s="45"/>
      <c r="V10" s="45"/>
      <c r="W10" s="45">
        <f>データ!Q6</f>
        <v>95.8</v>
      </c>
      <c r="X10" s="45"/>
      <c r="Y10" s="45"/>
      <c r="Z10" s="45"/>
      <c r="AA10" s="45"/>
      <c r="AB10" s="45"/>
      <c r="AC10" s="45"/>
      <c r="AD10" s="44">
        <f>データ!R6</f>
        <v>2596</v>
      </c>
      <c r="AE10" s="44"/>
      <c r="AF10" s="44"/>
      <c r="AG10" s="44"/>
      <c r="AH10" s="44"/>
      <c r="AI10" s="44"/>
      <c r="AJ10" s="44"/>
      <c r="AK10" s="2"/>
      <c r="AL10" s="44">
        <f>データ!V6</f>
        <v>1496</v>
      </c>
      <c r="AM10" s="44"/>
      <c r="AN10" s="44"/>
      <c r="AO10" s="44"/>
      <c r="AP10" s="44"/>
      <c r="AQ10" s="44"/>
      <c r="AR10" s="44"/>
      <c r="AS10" s="44"/>
      <c r="AT10" s="45">
        <f>データ!W6</f>
        <v>1.21</v>
      </c>
      <c r="AU10" s="45"/>
      <c r="AV10" s="45"/>
      <c r="AW10" s="45"/>
      <c r="AX10" s="45"/>
      <c r="AY10" s="45"/>
      <c r="AZ10" s="45"/>
      <c r="BA10" s="45"/>
      <c r="BB10" s="45">
        <f>データ!X6</f>
        <v>1236.3599999999999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UzOPF+oyY7I0ubwPWzEfuMZXPhT8hYBLwDLCRKNfmF6cSOcBNkM4jTpMdUQqzcPUX13Fu4uSMdGBB0C7PL1Q==" saltValue="NlD4y6ZQFcc1ET4rILa81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192058</v>
      </c>
      <c r="D6" s="19">
        <f t="shared" si="3"/>
        <v>46</v>
      </c>
      <c r="E6" s="19">
        <f t="shared" si="3"/>
        <v>17</v>
      </c>
      <c r="F6" s="19">
        <f t="shared" si="3"/>
        <v>4</v>
      </c>
      <c r="G6" s="19">
        <f t="shared" si="3"/>
        <v>0</v>
      </c>
      <c r="H6" s="19" t="str">
        <f t="shared" si="3"/>
        <v>山梨県　山梨市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56.43</v>
      </c>
      <c r="P6" s="20">
        <f t="shared" si="3"/>
        <v>4.5999999999999996</v>
      </c>
      <c r="Q6" s="20">
        <f t="shared" si="3"/>
        <v>95.8</v>
      </c>
      <c r="R6" s="20">
        <f t="shared" si="3"/>
        <v>2596</v>
      </c>
      <c r="S6" s="20">
        <f t="shared" si="3"/>
        <v>32710</v>
      </c>
      <c r="T6" s="20">
        <f t="shared" si="3"/>
        <v>289.8</v>
      </c>
      <c r="U6" s="20">
        <f t="shared" si="3"/>
        <v>112.87</v>
      </c>
      <c r="V6" s="20">
        <f t="shared" si="3"/>
        <v>1496</v>
      </c>
      <c r="W6" s="20">
        <f t="shared" si="3"/>
        <v>1.21</v>
      </c>
      <c r="X6" s="20">
        <f t="shared" si="3"/>
        <v>1236.3599999999999</v>
      </c>
      <c r="Y6" s="21">
        <f>IF(Y7="",NA(),Y7)</f>
        <v>85.66</v>
      </c>
      <c r="Z6" s="21">
        <f t="shared" ref="Z6:AH6" si="4">IF(Z7="",NA(),Z7)</f>
        <v>100.35</v>
      </c>
      <c r="AA6" s="21">
        <f t="shared" si="4"/>
        <v>92.28</v>
      </c>
      <c r="AB6" s="21">
        <f t="shared" si="4"/>
        <v>102.56</v>
      </c>
      <c r="AC6" s="21">
        <f t="shared" si="4"/>
        <v>99.97</v>
      </c>
      <c r="AD6" s="21">
        <f t="shared" si="4"/>
        <v>105.78</v>
      </c>
      <c r="AE6" s="21">
        <f t="shared" si="4"/>
        <v>106.09</v>
      </c>
      <c r="AF6" s="21">
        <f t="shared" si="4"/>
        <v>101.98</v>
      </c>
      <c r="AG6" s="21">
        <f t="shared" si="4"/>
        <v>102.68</v>
      </c>
      <c r="AH6" s="21">
        <f t="shared" si="4"/>
        <v>103.79</v>
      </c>
      <c r="AI6" s="20" t="str">
        <f>IF(AI7="","",IF(AI7="-","【-】","【"&amp;SUBSTITUTE(TEXT(AI7,"#,##0.00"),"-","△")&amp;"】"))</f>
        <v>【105.07】</v>
      </c>
      <c r="AJ6" s="21">
        <f>IF(AJ7="",NA(),AJ7)</f>
        <v>125.64</v>
      </c>
      <c r="AK6" s="21">
        <f t="shared" ref="AK6:AS6" si="5">IF(AK7="",NA(),AK7)</f>
        <v>42.09</v>
      </c>
      <c r="AL6" s="21">
        <f t="shared" si="5"/>
        <v>76.28</v>
      </c>
      <c r="AM6" s="21">
        <f t="shared" si="5"/>
        <v>64.95</v>
      </c>
      <c r="AN6" s="21">
        <f t="shared" si="5"/>
        <v>78.680000000000007</v>
      </c>
      <c r="AO6" s="21">
        <f t="shared" si="5"/>
        <v>63.96</v>
      </c>
      <c r="AP6" s="21">
        <f t="shared" si="5"/>
        <v>69.42</v>
      </c>
      <c r="AQ6" s="21">
        <f t="shared" si="5"/>
        <v>52.27</v>
      </c>
      <c r="AR6" s="21">
        <f t="shared" si="5"/>
        <v>58.68</v>
      </c>
      <c r="AS6" s="21">
        <f t="shared" si="5"/>
        <v>53.87</v>
      </c>
      <c r="AT6" s="20" t="str">
        <f>IF(AT7="","",IF(AT7="-","【-】","【"&amp;SUBSTITUTE(TEXT(AT7,"#,##0.00"),"-","△")&amp;"】"))</f>
        <v>【63.54】</v>
      </c>
      <c r="AU6" s="21">
        <f>IF(AU7="",NA(),AU7)</f>
        <v>2.1</v>
      </c>
      <c r="AV6" s="21">
        <f t="shared" ref="AV6:BD6" si="6">IF(AV7="",NA(),AV7)</f>
        <v>5.82</v>
      </c>
      <c r="AW6" s="21">
        <f t="shared" si="6"/>
        <v>7.37</v>
      </c>
      <c r="AX6" s="21">
        <f t="shared" si="6"/>
        <v>23.42</v>
      </c>
      <c r="AY6" s="21">
        <f t="shared" si="6"/>
        <v>15.09</v>
      </c>
      <c r="AZ6" s="21">
        <f t="shared" si="6"/>
        <v>44.24</v>
      </c>
      <c r="BA6" s="21">
        <f t="shared" si="6"/>
        <v>43.07</v>
      </c>
      <c r="BB6" s="21">
        <f t="shared" si="6"/>
        <v>41.51</v>
      </c>
      <c r="BC6" s="21">
        <f t="shared" si="6"/>
        <v>45.01</v>
      </c>
      <c r="BD6" s="21">
        <f t="shared" si="6"/>
        <v>46.37</v>
      </c>
      <c r="BE6" s="20" t="str">
        <f>IF(BE7="","",IF(BE7="-","【-】","【"&amp;SUBSTITUTE(TEXT(BE7,"#,##0.00"),"-","△")&amp;"】"))</f>
        <v>【50.90】</v>
      </c>
      <c r="BF6" s="21">
        <f>IF(BF7="",NA(),BF7)</f>
        <v>5355.29</v>
      </c>
      <c r="BG6" s="21">
        <f t="shared" ref="BG6:BO6" si="7">IF(BG7="",NA(),BG7)</f>
        <v>4913.54</v>
      </c>
      <c r="BH6" s="21">
        <f t="shared" si="7"/>
        <v>4156.08</v>
      </c>
      <c r="BI6" s="21">
        <f t="shared" si="7"/>
        <v>3832.66</v>
      </c>
      <c r="BJ6" s="21">
        <f t="shared" si="7"/>
        <v>3496.86</v>
      </c>
      <c r="BK6" s="21">
        <f t="shared" si="7"/>
        <v>1258.43</v>
      </c>
      <c r="BL6" s="21">
        <f t="shared" si="7"/>
        <v>1163.75</v>
      </c>
      <c r="BM6" s="21">
        <f t="shared" si="7"/>
        <v>1160.22</v>
      </c>
      <c r="BN6" s="21">
        <f t="shared" si="7"/>
        <v>1141.98</v>
      </c>
      <c r="BO6" s="21">
        <f t="shared" si="7"/>
        <v>1062.58</v>
      </c>
      <c r="BP6" s="20" t="str">
        <f>IF(BP7="","",IF(BP7="-","【-】","【"&amp;SUBSTITUTE(TEXT(BP7,"#,##0.00"),"-","△")&amp;"】"))</f>
        <v>【1,099.15】</v>
      </c>
      <c r="BQ6" s="21">
        <f>IF(BQ7="",NA(),BQ7)</f>
        <v>74.91</v>
      </c>
      <c r="BR6" s="21">
        <f t="shared" ref="BR6:BZ6" si="8">IF(BR7="",NA(),BR7)</f>
        <v>50.44</v>
      </c>
      <c r="BS6" s="21">
        <f t="shared" si="8"/>
        <v>65.59</v>
      </c>
      <c r="BT6" s="21">
        <f t="shared" si="8"/>
        <v>80.62</v>
      </c>
      <c r="BU6" s="21">
        <f t="shared" si="8"/>
        <v>51.72</v>
      </c>
      <c r="BV6" s="21">
        <f t="shared" si="8"/>
        <v>73.36</v>
      </c>
      <c r="BW6" s="21">
        <f t="shared" si="8"/>
        <v>72.599999999999994</v>
      </c>
      <c r="BX6" s="21">
        <f t="shared" si="8"/>
        <v>81.81</v>
      </c>
      <c r="BY6" s="21">
        <f t="shared" si="8"/>
        <v>82.27</v>
      </c>
      <c r="BZ6" s="21">
        <f t="shared" si="8"/>
        <v>80.36</v>
      </c>
      <c r="CA6" s="20" t="str">
        <f>IF(CA7="","",IF(CA7="-","【-】","【"&amp;SUBSTITUTE(TEXT(CA7,"#,##0.00"),"-","△")&amp;"】"))</f>
        <v>【72.92】</v>
      </c>
      <c r="CB6" s="21">
        <f>IF(CB7="",NA(),CB7)</f>
        <v>177.36</v>
      </c>
      <c r="CC6" s="21">
        <f t="shared" ref="CC6:CK6" si="9">IF(CC7="",NA(),CC7)</f>
        <v>265.18</v>
      </c>
      <c r="CD6" s="21">
        <f t="shared" si="9"/>
        <v>224.47</v>
      </c>
      <c r="CE6" s="21">
        <f t="shared" si="9"/>
        <v>185.32</v>
      </c>
      <c r="CF6" s="21">
        <f t="shared" si="9"/>
        <v>267.61</v>
      </c>
      <c r="CG6" s="21">
        <f t="shared" si="9"/>
        <v>224.88</v>
      </c>
      <c r="CH6" s="21">
        <f t="shared" si="9"/>
        <v>228.64</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45.3</v>
      </c>
      <c r="CU6" s="21">
        <f t="shared" si="10"/>
        <v>45.6</v>
      </c>
      <c r="CV6" s="21">
        <f t="shared" si="10"/>
        <v>44.79</v>
      </c>
      <c r="CW6" s="20" t="str">
        <f>IF(CW7="","",IF(CW7="-","【-】","【"&amp;SUBSTITUTE(TEXT(CW7,"#,##0.00"),"-","△")&amp;"】"))</f>
        <v>【43.17】</v>
      </c>
      <c r="CX6" s="21">
        <f>IF(CX7="",NA(),CX7)</f>
        <v>72.17</v>
      </c>
      <c r="CY6" s="21">
        <f t="shared" ref="CY6:DG6" si="11">IF(CY7="",NA(),CY7)</f>
        <v>73.78</v>
      </c>
      <c r="CZ6" s="21">
        <f t="shared" si="11"/>
        <v>74.180000000000007</v>
      </c>
      <c r="DA6" s="21">
        <f t="shared" si="11"/>
        <v>72.260000000000005</v>
      </c>
      <c r="DB6" s="21">
        <f t="shared" si="11"/>
        <v>71.66</v>
      </c>
      <c r="DC6" s="21">
        <f t="shared" si="11"/>
        <v>84.19</v>
      </c>
      <c r="DD6" s="21">
        <f t="shared" si="11"/>
        <v>84.34</v>
      </c>
      <c r="DE6" s="21">
        <f t="shared" si="11"/>
        <v>88.37</v>
      </c>
      <c r="DF6" s="21">
        <f t="shared" si="11"/>
        <v>88.66</v>
      </c>
      <c r="DG6" s="21">
        <f t="shared" si="11"/>
        <v>88.68</v>
      </c>
      <c r="DH6" s="20" t="str">
        <f>IF(DH7="","",IF(DH7="-","【-】","【"&amp;SUBSTITUTE(TEXT(DH7,"#,##0.00"),"-","△")&amp;"】"))</f>
        <v>【86.31】</v>
      </c>
      <c r="DI6" s="21">
        <f>IF(DI7="",NA(),DI7)</f>
        <v>36.880000000000003</v>
      </c>
      <c r="DJ6" s="21">
        <f t="shared" ref="DJ6:DR6" si="12">IF(DJ7="",NA(),DJ7)</f>
        <v>39.799999999999997</v>
      </c>
      <c r="DK6" s="21">
        <f t="shared" si="12"/>
        <v>41.81</v>
      </c>
      <c r="DL6" s="21">
        <f t="shared" si="12"/>
        <v>43.92</v>
      </c>
      <c r="DM6" s="21">
        <f t="shared" si="12"/>
        <v>45.7</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2">
      <c r="A7" s="14"/>
      <c r="B7" s="23">
        <v>2024</v>
      </c>
      <c r="C7" s="23">
        <v>192058</v>
      </c>
      <c r="D7" s="23">
        <v>46</v>
      </c>
      <c r="E7" s="23">
        <v>17</v>
      </c>
      <c r="F7" s="23">
        <v>4</v>
      </c>
      <c r="G7" s="23">
        <v>0</v>
      </c>
      <c r="H7" s="23" t="s">
        <v>95</v>
      </c>
      <c r="I7" s="23" t="s">
        <v>96</v>
      </c>
      <c r="J7" s="23" t="s">
        <v>97</v>
      </c>
      <c r="K7" s="23" t="s">
        <v>98</v>
      </c>
      <c r="L7" s="23" t="s">
        <v>99</v>
      </c>
      <c r="M7" s="23" t="s">
        <v>100</v>
      </c>
      <c r="N7" s="24" t="s">
        <v>101</v>
      </c>
      <c r="O7" s="24">
        <v>56.43</v>
      </c>
      <c r="P7" s="24">
        <v>4.5999999999999996</v>
      </c>
      <c r="Q7" s="24">
        <v>95.8</v>
      </c>
      <c r="R7" s="24">
        <v>2596</v>
      </c>
      <c r="S7" s="24">
        <v>32710</v>
      </c>
      <c r="T7" s="24">
        <v>289.8</v>
      </c>
      <c r="U7" s="24">
        <v>112.87</v>
      </c>
      <c r="V7" s="24">
        <v>1496</v>
      </c>
      <c r="W7" s="24">
        <v>1.21</v>
      </c>
      <c r="X7" s="24">
        <v>1236.3599999999999</v>
      </c>
      <c r="Y7" s="24">
        <v>85.66</v>
      </c>
      <c r="Z7" s="24">
        <v>100.35</v>
      </c>
      <c r="AA7" s="24">
        <v>92.28</v>
      </c>
      <c r="AB7" s="24">
        <v>102.56</v>
      </c>
      <c r="AC7" s="24">
        <v>99.97</v>
      </c>
      <c r="AD7" s="24">
        <v>105.78</v>
      </c>
      <c r="AE7" s="24">
        <v>106.09</v>
      </c>
      <c r="AF7" s="24">
        <v>101.98</v>
      </c>
      <c r="AG7" s="24">
        <v>102.68</v>
      </c>
      <c r="AH7" s="24">
        <v>103.79</v>
      </c>
      <c r="AI7" s="24">
        <v>105.07</v>
      </c>
      <c r="AJ7" s="24">
        <v>125.64</v>
      </c>
      <c r="AK7" s="24">
        <v>42.09</v>
      </c>
      <c r="AL7" s="24">
        <v>76.28</v>
      </c>
      <c r="AM7" s="24">
        <v>64.95</v>
      </c>
      <c r="AN7" s="24">
        <v>78.680000000000007</v>
      </c>
      <c r="AO7" s="24">
        <v>63.96</v>
      </c>
      <c r="AP7" s="24">
        <v>69.42</v>
      </c>
      <c r="AQ7" s="24">
        <v>52.27</v>
      </c>
      <c r="AR7" s="24">
        <v>58.68</v>
      </c>
      <c r="AS7" s="24">
        <v>53.87</v>
      </c>
      <c r="AT7" s="24">
        <v>63.54</v>
      </c>
      <c r="AU7" s="24">
        <v>2.1</v>
      </c>
      <c r="AV7" s="24">
        <v>5.82</v>
      </c>
      <c r="AW7" s="24">
        <v>7.37</v>
      </c>
      <c r="AX7" s="24">
        <v>23.42</v>
      </c>
      <c r="AY7" s="24">
        <v>15.09</v>
      </c>
      <c r="AZ7" s="24">
        <v>44.24</v>
      </c>
      <c r="BA7" s="24">
        <v>43.07</v>
      </c>
      <c r="BB7" s="24">
        <v>41.51</v>
      </c>
      <c r="BC7" s="24">
        <v>45.01</v>
      </c>
      <c r="BD7" s="24">
        <v>46.37</v>
      </c>
      <c r="BE7" s="24">
        <v>50.9</v>
      </c>
      <c r="BF7" s="24">
        <v>5355.29</v>
      </c>
      <c r="BG7" s="24">
        <v>4913.54</v>
      </c>
      <c r="BH7" s="24">
        <v>4156.08</v>
      </c>
      <c r="BI7" s="24">
        <v>3832.66</v>
      </c>
      <c r="BJ7" s="24">
        <v>3496.86</v>
      </c>
      <c r="BK7" s="24">
        <v>1258.43</v>
      </c>
      <c r="BL7" s="24">
        <v>1163.75</v>
      </c>
      <c r="BM7" s="24">
        <v>1160.22</v>
      </c>
      <c r="BN7" s="24">
        <v>1141.98</v>
      </c>
      <c r="BO7" s="24">
        <v>1062.58</v>
      </c>
      <c r="BP7" s="24">
        <v>1099.1500000000001</v>
      </c>
      <c r="BQ7" s="24">
        <v>74.91</v>
      </c>
      <c r="BR7" s="24">
        <v>50.44</v>
      </c>
      <c r="BS7" s="24">
        <v>65.59</v>
      </c>
      <c r="BT7" s="24">
        <v>80.62</v>
      </c>
      <c r="BU7" s="24">
        <v>51.72</v>
      </c>
      <c r="BV7" s="24">
        <v>73.36</v>
      </c>
      <c r="BW7" s="24">
        <v>72.599999999999994</v>
      </c>
      <c r="BX7" s="24">
        <v>81.81</v>
      </c>
      <c r="BY7" s="24">
        <v>82.27</v>
      </c>
      <c r="BZ7" s="24">
        <v>80.36</v>
      </c>
      <c r="CA7" s="24">
        <v>72.92</v>
      </c>
      <c r="CB7" s="24">
        <v>177.36</v>
      </c>
      <c r="CC7" s="24">
        <v>265.18</v>
      </c>
      <c r="CD7" s="24">
        <v>224.47</v>
      </c>
      <c r="CE7" s="24">
        <v>185.32</v>
      </c>
      <c r="CF7" s="24">
        <v>267.61</v>
      </c>
      <c r="CG7" s="24">
        <v>224.88</v>
      </c>
      <c r="CH7" s="24">
        <v>228.64</v>
      </c>
      <c r="CI7" s="24">
        <v>193.59</v>
      </c>
      <c r="CJ7" s="24">
        <v>194.42</v>
      </c>
      <c r="CK7" s="24">
        <v>201.33</v>
      </c>
      <c r="CL7" s="24">
        <v>225.78</v>
      </c>
      <c r="CM7" s="24" t="s">
        <v>101</v>
      </c>
      <c r="CN7" s="24" t="s">
        <v>101</v>
      </c>
      <c r="CO7" s="24" t="s">
        <v>101</v>
      </c>
      <c r="CP7" s="24" t="s">
        <v>101</v>
      </c>
      <c r="CQ7" s="24" t="s">
        <v>101</v>
      </c>
      <c r="CR7" s="24">
        <v>42.4</v>
      </c>
      <c r="CS7" s="24">
        <v>42.28</v>
      </c>
      <c r="CT7" s="24">
        <v>45.3</v>
      </c>
      <c r="CU7" s="24">
        <v>45.6</v>
      </c>
      <c r="CV7" s="24">
        <v>44.79</v>
      </c>
      <c r="CW7" s="24">
        <v>43.17</v>
      </c>
      <c r="CX7" s="24">
        <v>72.17</v>
      </c>
      <c r="CY7" s="24">
        <v>73.78</v>
      </c>
      <c r="CZ7" s="24">
        <v>74.180000000000007</v>
      </c>
      <c r="DA7" s="24">
        <v>72.260000000000005</v>
      </c>
      <c r="DB7" s="24">
        <v>71.66</v>
      </c>
      <c r="DC7" s="24">
        <v>84.19</v>
      </c>
      <c r="DD7" s="24">
        <v>84.34</v>
      </c>
      <c r="DE7" s="24">
        <v>88.37</v>
      </c>
      <c r="DF7" s="24">
        <v>88.66</v>
      </c>
      <c r="DG7" s="24">
        <v>88.68</v>
      </c>
      <c r="DH7" s="24">
        <v>86.31</v>
      </c>
      <c r="DI7" s="24">
        <v>36.880000000000003</v>
      </c>
      <c r="DJ7" s="24">
        <v>39.799999999999997</v>
      </c>
      <c r="DK7" s="24">
        <v>41.81</v>
      </c>
      <c r="DL7" s="24">
        <v>43.92</v>
      </c>
      <c r="DM7" s="24">
        <v>45.7</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v>
      </c>
      <c r="EG7" s="24">
        <v>0</v>
      </c>
      <c r="EH7" s="24">
        <v>0</v>
      </c>
      <c r="EI7" s="24">
        <v>0</v>
      </c>
      <c r="EJ7" s="24">
        <v>0.39</v>
      </c>
      <c r="EK7" s="24">
        <v>0.1</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2026-02-18T05:01:38Z</cp:lastPrinted>
  <dcterms:created xsi:type="dcterms:W3CDTF">2025-12-23T06:11:01Z</dcterms:created>
  <dcterms:modified xsi:type="dcterms:W3CDTF">2026-03-02T07:04:06Z</dcterms:modified>
  <cp:category/>
</cp:coreProperties>
</file>