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5年度\15_都市基盤部\50_上下水道管理課\下水道管理\01.下水道\100.調査(下水道)\2026.02.06〆　公営企業に係る経営比較分析表（令和６年度決算）の分析等について\"/>
    </mc:Choice>
  </mc:AlternateContent>
  <workbookProtection workbookAlgorithmName="SHA-512" workbookHashValue="YQ+26JNRyoMfhimt997fjxf0buBhnUJcUM08ogV6Jr54XxqmgYwNgp/9yNWpKfjqJ7l0r0LPttd3zpDrlH5I9g==" workbookSaltValue="pUaoLePO/eR5MTrSbIBRM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<sst xmlns="http://schemas.openxmlformats.org/spreadsheetml/2006/main" count="236" uniqueCount="117">
  <si>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</si>
  <si>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</si>
  <si>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</si>
  <si>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</si>
  <si>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</si>
  <si>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</si>
  <si>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</si>
  <si>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</si>
  <si>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</si>
  <si>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</si>
  <si>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</si>
  <si>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</si>
  <si>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</si>
  <si>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</si>
  <si>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</si>
  <si>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</si>
  <si>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</si>
  <si>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</si>
  <si>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</si>
  <si>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</si>
  <si>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</si>
  <si>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</si>
  <si>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</si>
  <si>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</si>
  <si>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</si>
  <si>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</si>
  <si>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</si>
  <si>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</si>
  <si>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</si>
  <si>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</si>
  <si>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</si>
  <si>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</si>
  <si>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</si>
  <si>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</si>
  <si>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</si>
  <si>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</si>
  <si>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</si>
  <si>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</si>
  <si>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</si>
  <si>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</si>
  <si>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</si>
  <si>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</si>
  <si>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</si>
  <si>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</si>
  <si>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</si>
  <si>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</si>
  <si>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</si>
  <si>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</si>
  <si>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</si>
  <si>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</si>
  <si>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</si>
  <si>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</si>
  <si>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</si>
  <si>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</si>
  <si>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</si>
  <si>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</si>
  <si>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</si>
  <si>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</si>
  <si>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</si>
  <si>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</si>
  <si>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</si>
  <si>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</si>
  <si>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</si>
  <si>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</si>
  <si>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</si>
  <si>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</si>
  <si>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</si>
  <si>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</si>
  <si>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</si>
  <si>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</si>
  <si>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</si>
  <si>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</si>
  <si>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</si>
  <si>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</si>
  <si>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</si>
  <si>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</si>
  <si>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</si>
  <si>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</si>
  <si>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</si>
  <si>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</si>
  <si>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</si>
  <si>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</si>
  <si>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</si>
  <si>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</si>
  <si>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</si>
  <si>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</si>
  <si>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</si>
  <si>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</si>
  <si>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</si>
  <si>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</si>
  <si>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</si>
  <si>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</si>
  <si>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</si>
  <si>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</si>
  <si>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</si>
  <si>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</si>
  <si>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富士吉田市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</si>
  <si>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</si>
  <si>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</si>
  <si>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</si>
  <si>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</si>
  <si>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</si>
  <si>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</si>
  <si>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</si>
  <si>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</si>
  <si>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</si>
  <si>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</si>
  <si>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</si>
  <si>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</si>
  <si>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</si>
  <si>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</si>
  <si>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</si>
  <si>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</si>
  <si>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</si>
  <si>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の健全性を示す経費回収率が65.56％と低水準である通り、使用料収入で必要な経費を賄えておらず、一般会計からの繰入金に大きく依存している状況にある。さらに今後、人口減少に伴う使用料収入の減少や物価高騰による維持管理費の増大が予測されるため、使用料金の適正化や水洗化率向上について重要課題として取り組み、自立した経営基盤の構築を行っていく必要がある。
　また、汚水処理の現状を普及実績等から分析した上で投資効果を最大限発揮できるエリア整備を着実行っていき、更新期と重複しないよう早期概成を行っていく。今後、更新への転換後は補填財源を効果的に利用し、過剰な借入とならないよう負債軽減策に努め、使用料転嫁に大きく影響しないよう計画的な事業運営を行っていく。</t>
    <rPh sb="1" eb="3">
      <t>ケイエイ</t>
    </rPh>
    <rPh sb="4" eb="7">
      <t>ケンゼンセイ</t>
    </rPh>
    <rPh sb="8" eb="9">
      <t>シメ</t>
    </rPh>
    <rPh sb="10" eb="15">
      <t>ケイヒカイシュウリツ</t>
    </rPh>
    <rPh sb="23" eb="26">
      <t>テイスイジュン</t>
    </rPh>
    <rPh sb="29" eb="30">
      <t>トオ</t>
    </rPh>
    <rPh sb="32" eb="35">
      <t>シヨウリョウ</t>
    </rPh>
    <rPh sb="35" eb="37">
      <t>シュウニュウ</t>
    </rPh>
    <rPh sb="38" eb="40">
      <t>ヒツヨウ</t>
    </rPh>
    <rPh sb="41" eb="43">
      <t>ケイヒ</t>
    </rPh>
    <rPh sb="44" eb="45">
      <t>マカナ</t>
    </rPh>
    <rPh sb="51" eb="55">
      <t>イッパンカイケイ</t>
    </rPh>
    <rPh sb="58" eb="60">
      <t>クリイレ</t>
    </rPh>
    <rPh sb="60" eb="61">
      <t>キン</t>
    </rPh>
    <rPh sb="62" eb="63">
      <t>オオ</t>
    </rPh>
    <rPh sb="65" eb="67">
      <t>イゾン</t>
    </rPh>
    <rPh sb="71" eb="73">
      <t>ジョウキョウ</t>
    </rPh>
    <rPh sb="80" eb="82">
      <t>コンゴ</t>
    </rPh>
    <rPh sb="83" eb="87">
      <t>ジンコウゲンショウ</t>
    </rPh>
    <rPh sb="88" eb="89">
      <t>トモナ</t>
    </rPh>
    <rPh sb="90" eb="93">
      <t>シヨウリョウ</t>
    </rPh>
    <rPh sb="93" eb="95">
      <t>シュウニュウ</t>
    </rPh>
    <rPh sb="96" eb="98">
      <t>ゲンショウ</t>
    </rPh>
    <rPh sb="99" eb="103">
      <t>ブッカコウトウ</t>
    </rPh>
    <rPh sb="106" eb="111">
      <t>イジカンリヒ</t>
    </rPh>
    <rPh sb="112" eb="114">
      <t>ゾウダイ</t>
    </rPh>
    <rPh sb="115" eb="117">
      <t>ヨソク</t>
    </rPh>
    <rPh sb="123" eb="126">
      <t>シヨウリョウ</t>
    </rPh>
    <rPh sb="126" eb="127">
      <t>キン</t>
    </rPh>
    <rPh sb="128" eb="131">
      <t>テキセイカ</t>
    </rPh>
    <rPh sb="132" eb="136">
      <t>スイセンカリツ</t>
    </rPh>
    <rPh sb="136" eb="138">
      <t>コウジョウ</t>
    </rPh>
    <rPh sb="142" eb="146">
      <t>ジュウヨウカダイ</t>
    </rPh>
    <rPh sb="149" eb="150">
      <t>ト</t>
    </rPh>
    <rPh sb="151" eb="152">
      <t>ク</t>
    </rPh>
    <rPh sb="166" eb="167">
      <t>オコナ</t>
    </rPh>
    <rPh sb="171" eb="173">
      <t>ヒツヨウ</t>
    </rPh>
    <rPh sb="222" eb="224">
      <t>チャクジツ</t>
    </rPh>
    <rPh sb="230" eb="232">
      <t>コウシン</t>
    </rPh>
    <rPh sb="232" eb="233">
      <t>キ</t>
    </rPh>
    <rPh sb="234" eb="236">
      <t>チョウフク</t>
    </rPh>
    <rPh sb="241" eb="245">
      <t>ソウキガイセイ</t>
    </rPh>
    <rPh sb="246" eb="247">
      <t>オコナ</t>
    </rPh>
    <rPh sb="288" eb="290">
      <t>フサイ</t>
    </rPh>
    <rPh sb="290" eb="292">
      <t>ケイゲン</t>
    </rPh>
    <rPh sb="292" eb="293">
      <t>サク</t>
    </rPh>
    <rPh sb="294" eb="295">
      <t>ツト</t>
    </rPh>
    <phoneticPr fontId="4"/>
  </si>
  <si>
    <t>　本市の下水道事業は、昭和61年の供用開始から39年以上経過しているものの、耐用年数を経過した管渠は発生していない。
　有形固定資産減価償却率は15.34％で前年度と比較すると2.82ポイント上昇している。令和２年度から会計移行したため数値的には低いものの、供用開始から39年経過しているため、施設の老朽化については対策が必要である。
　今後迎える更新工事の開始時期や規模の決定、費用の平準化が課題であるため、点検調査による現状把握を加速化させると共に、目標耐用年数の延伸、AI等を活用した先進技術導入を検討し、今後予想される更新工事費用を精査していく必要がある。</t>
    <rPh sb="169" eb="170">
      <t>コン</t>
    </rPh>
    <rPh sb="184" eb="186">
      <t>キボ</t>
    </rPh>
    <rPh sb="193" eb="196">
      <t>ヘイジュンカ</t>
    </rPh>
    <rPh sb="276" eb="278">
      <t>ヒツヨウ</t>
    </rPh>
    <phoneticPr fontId="4"/>
  </si>
  <si>
    <r>
      <t xml:space="preserve"> </t>
    </r>
    <r>
      <rPr>
        <sz val="11"/>
        <rFont val="ＭＳ ゴシック"/>
        <family val="3"/>
        <charset val="128"/>
      </rPr>
      <t xml:space="preserve">流動比率について、通常の経営の安定化や社会経済情勢の変化等に常に対応できるような経営を行うため、一定値の運転資金（補填財源）の確保を行い126.18％と前年度と比較して33.18ポイント上昇した。
　経費回収率について、汚水処理費は、物価高騰等により前年度と比較して2.4％増加したものの、普及活動や観光需要による使用料収入増加もあり前年度と比較して2.9ポイント増の65.56％となった。全国平均・類似団体平均ともに比較して低い水準にあるのは、全国的に比較して安価な料金設定となっているためであり、費用に対して使用料収入が少ない現状がある。費用と収入の乖離を是正するため使用料金改定や水洗化率向上の取組みが必要である。
　汚水処理原価について、148.60円と類似団体の平均以下であるため、一定の効率的な汚水処理ができている現状があるが、実質使用料単価は97.4円と大きく乖離しているため使用料適正化の必要性を示している。
　水洗化率について、効率的な整備や接続推進活動により水洗化率80.0％と経年比較すると増加傾向にある。概成後は新規エリア接続増がないため、既存エリアでの下水道への転換策に努める必要があるが、人口減少による接続率の影響も予測されることから、使用料金の適正化においては水洗化率とのバランスを考慮する必要がある。
</t>
    </r>
    <rPh sb="10" eb="12">
      <t>ツウジョウ</t>
    </rPh>
    <rPh sb="13" eb="15">
      <t>ケイエイ</t>
    </rPh>
    <rPh sb="16" eb="19">
      <t>アンテイカ</t>
    </rPh>
    <rPh sb="29" eb="30">
      <t>トウ</t>
    </rPh>
    <rPh sb="31" eb="32">
      <t>ツネ</t>
    </rPh>
    <rPh sb="33" eb="35">
      <t>タイオウ</t>
    </rPh>
    <rPh sb="41" eb="43">
      <t>ケイエイ</t>
    </rPh>
    <rPh sb="44" eb="45">
      <t>オコナ</t>
    </rPh>
    <rPh sb="49" eb="51">
      <t>イッテイ</t>
    </rPh>
    <rPh sb="51" eb="52">
      <t>チ</t>
    </rPh>
    <rPh sb="53" eb="55">
      <t>ウンテン</t>
    </rPh>
    <rPh sb="67" eb="68">
      <t>オコナ</t>
    </rPh>
    <rPh sb="119" eb="123">
      <t>ブッカコウトウ</t>
    </rPh>
    <rPh sb="123" eb="124">
      <t>トウ</t>
    </rPh>
    <rPh sb="252" eb="254">
      <t>ヒヨウ</t>
    </rPh>
    <rPh sb="255" eb="256">
      <t>タイ</t>
    </rPh>
    <rPh sb="258" eb="261">
      <t>シヨウリョウ</t>
    </rPh>
    <rPh sb="261" eb="263">
      <t>シュウニュウ</t>
    </rPh>
    <rPh sb="264" eb="265">
      <t>スク</t>
    </rPh>
    <rPh sb="267" eb="269">
      <t>ゲンジョウ</t>
    </rPh>
    <rPh sb="273" eb="275">
      <t>ヒヨウ</t>
    </rPh>
    <rPh sb="276" eb="278">
      <t>シュウニュウ</t>
    </rPh>
    <rPh sb="279" eb="281">
      <t>カイリ</t>
    </rPh>
    <rPh sb="282" eb="284">
      <t>ゼセイ</t>
    </rPh>
    <rPh sb="288" eb="291">
      <t>シヨウリョウ</t>
    </rPh>
    <rPh sb="291" eb="292">
      <t>キン</t>
    </rPh>
    <rPh sb="292" eb="294">
      <t>カイテイ</t>
    </rPh>
    <rPh sb="295" eb="298">
      <t>スイセンカ</t>
    </rPh>
    <rPh sb="302" eb="304">
      <t>トリク</t>
    </rPh>
    <rPh sb="306" eb="308">
      <t>ヒツヨウ</t>
    </rPh>
    <rPh sb="349" eb="351">
      <t>イッテイ</t>
    </rPh>
    <rPh sb="352" eb="355">
      <t>コウリツテキ</t>
    </rPh>
    <rPh sb="356" eb="360">
      <t>オスイショリ</t>
    </rPh>
    <rPh sb="366" eb="368">
      <t>ゲンジョウ</t>
    </rPh>
    <rPh sb="373" eb="375">
      <t>ジッシツ</t>
    </rPh>
    <rPh sb="375" eb="380">
      <t>シヨウリョウタンカ</t>
    </rPh>
    <rPh sb="385" eb="386">
      <t>エン</t>
    </rPh>
    <rPh sb="387" eb="388">
      <t>オオ</t>
    </rPh>
    <rPh sb="390" eb="392">
      <t>カイリ</t>
    </rPh>
    <rPh sb="398" eb="401">
      <t>シヨウリョウ</t>
    </rPh>
    <rPh sb="401" eb="404">
      <t>テキセイカ</t>
    </rPh>
    <rPh sb="405" eb="408">
      <t>ヒツヨウセイ</t>
    </rPh>
    <rPh sb="409" eb="410">
      <t>シメ</t>
    </rPh>
    <rPh sb="418" eb="422">
      <t>スイセンカリツ</t>
    </rPh>
    <rPh sb="427" eb="430">
      <t>コウリツテキ</t>
    </rPh>
    <rPh sb="431" eb="433">
      <t>セイビ</t>
    </rPh>
    <rPh sb="434" eb="440">
      <t>セツゾクスイシンカツドウ</t>
    </rPh>
    <rPh sb="443" eb="447">
      <t>スイセンカリツ</t>
    </rPh>
    <rPh sb="453" eb="457">
      <t>ケイネンヒカク</t>
    </rPh>
    <rPh sb="460" eb="462">
      <t>ゾウカ</t>
    </rPh>
    <rPh sb="462" eb="464">
      <t>ケイコウ</t>
    </rPh>
    <rPh sb="468" eb="471">
      <t>ガイセイゴ</t>
    </rPh>
    <rPh sb="472" eb="474">
      <t>シンキ</t>
    </rPh>
    <rPh sb="477" eb="479">
      <t>セツゾク</t>
    </rPh>
    <rPh sb="479" eb="480">
      <t>ゾウ</t>
    </rPh>
    <rPh sb="486" eb="488">
      <t>キゾン</t>
    </rPh>
    <rPh sb="493" eb="496">
      <t>ゲスイドウ</t>
    </rPh>
    <rPh sb="498" eb="501">
      <t>テンカンサク</t>
    </rPh>
    <rPh sb="502" eb="503">
      <t>ツト</t>
    </rPh>
    <rPh sb="505" eb="507">
      <t>ヒツヨウ</t>
    </rPh>
    <rPh sb="523" eb="525">
      <t>エイキョウ</t>
    </rPh>
    <rPh sb="526" eb="528">
      <t>ヨソク</t>
    </rPh>
    <rPh sb="536" eb="539">
      <t>シヨウリョウ</t>
    </rPh>
    <rPh sb="539" eb="540">
      <t>キン</t>
    </rPh>
    <rPh sb="541" eb="544">
      <t>テキセイカ</t>
    </rPh>
    <rPh sb="549" eb="553">
      <t>スイセンカリツ</t>
    </rPh>
    <rPh sb="560" eb="562">
      <t>コウリョ</t>
    </rPh>
    <rPh sb="564" eb="5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</si>
</sst>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1F-4CE1-9A02-F3D0FB4B4A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911F-4CE1-9A02-F3D0FB4B4A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74-44D3-9F2B-E52E1C1672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8974-44D3-9F2B-E52E1C1672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74.41</c:v>
                </c:pt>
                <c:pt idx="1">
                  <c:v>75.97</c:v>
                </c:pt>
                <c:pt idx="2">
                  <c:v>77.08</c:v>
                </c:pt>
                <c:pt idx="3">
                  <c:v>78.08</c:v>
                </c:pt>
                <c:pt idx="4">
                  <c:v>80</c:v>
                </c:pt>
              </c:numCache>
            </c:numRef>
          </c:val>
          <c:extLst>
            <c:ext xmlns:c16="http://schemas.microsoft.com/office/drawing/2014/chart" uri="{C3380CC4-5D6E-409C-BE32-E72D297353CC}">
              <c16:uniqueId val="{00000000-265D-4394-AB4C-47D0944BC8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265D-4394-AB4C-47D0944BC8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104.35</c:v>
                </c:pt>
                <c:pt idx="1">
                  <c:v>101.62</c:v>
                </c:pt>
                <c:pt idx="2">
                  <c:v>100.11</c:v>
                </c:pt>
                <c:pt idx="3">
                  <c:v>100.04</c:v>
                </c:pt>
                <c:pt idx="4">
                  <c:v>100.03</c:v>
                </c:pt>
              </c:numCache>
            </c:numRef>
          </c:val>
          <c:extLst>
            <c:ext xmlns:c16="http://schemas.microsoft.com/office/drawing/2014/chart" uri="{C3380CC4-5D6E-409C-BE32-E72D297353CC}">
              <c16:uniqueId val="{00000000-FEB7-4A47-9775-7D7E76BE59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FEB7-4A47-9775-7D7E76BE59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3.34</c:v>
                </c:pt>
                <c:pt idx="1">
                  <c:v>6.54</c:v>
                </c:pt>
                <c:pt idx="2">
                  <c:v>9.58</c:v>
                </c:pt>
                <c:pt idx="3">
                  <c:v>12.52</c:v>
                </c:pt>
                <c:pt idx="4">
                  <c:v>15.34</c:v>
                </c:pt>
              </c:numCache>
            </c:numRef>
          </c:val>
          <c:extLst>
            <c:ext xmlns:c16="http://schemas.microsoft.com/office/drawing/2014/chart" uri="{C3380CC4-5D6E-409C-BE32-E72D297353CC}">
              <c16:uniqueId val="{00000000-1CA3-45DA-B7EB-6D0F96774C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1CA3-45DA-B7EB-6D0F96774C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C0-4C7C-A96C-EB98F1A2C7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2AC0-4C7C-A96C-EB98F1A2C7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BF-46C5-8F23-2747224BA9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5CBF-46C5-8F23-2747224BA9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26.92</c:v>
                </c:pt>
                <c:pt idx="1">
                  <c:v>47.92</c:v>
                </c:pt>
                <c:pt idx="2">
                  <c:v>76.180000000000007</c:v>
                </c:pt>
                <c:pt idx="3">
                  <c:v>93</c:v>
                </c:pt>
                <c:pt idx="4">
                  <c:v>126.18</c:v>
                </c:pt>
              </c:numCache>
            </c:numRef>
          </c:val>
          <c:extLst>
            <c:ext xmlns:c16="http://schemas.microsoft.com/office/drawing/2014/chart" uri="{C3380CC4-5D6E-409C-BE32-E72D297353CC}">
              <c16:uniqueId val="{00000000-5667-4D27-AE12-642C0626D5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5667-4D27-AE12-642C0626D5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540.97</c:v>
                </c:pt>
                <c:pt idx="1">
                  <c:v>603.80999999999995</c:v>
                </c:pt>
                <c:pt idx="2">
                  <c:v>744.23</c:v>
                </c:pt>
                <c:pt idx="3">
                  <c:v>463.31</c:v>
                </c:pt>
                <c:pt idx="4">
                  <c:v>497.28</c:v>
                </c:pt>
              </c:numCache>
            </c:numRef>
          </c:val>
          <c:extLst>
            <c:ext xmlns:c16="http://schemas.microsoft.com/office/drawing/2014/chart" uri="{C3380CC4-5D6E-409C-BE32-E72D297353CC}">
              <c16:uniqueId val="{00000000-8044-4EB8-A568-5D191A9AFF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8044-4EB8-A568-5D191A9AFF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64.040000000000006</c:v>
                </c:pt>
                <c:pt idx="1">
                  <c:v>63.81</c:v>
                </c:pt>
                <c:pt idx="2">
                  <c:v>61.5</c:v>
                </c:pt>
                <c:pt idx="3">
                  <c:v>62.66</c:v>
                </c:pt>
                <c:pt idx="4">
                  <c:v>65.56</c:v>
                </c:pt>
              </c:numCache>
            </c:numRef>
          </c:val>
          <c:extLst>
            <c:ext xmlns:c16="http://schemas.microsoft.com/office/drawing/2014/chart" uri="{C3380CC4-5D6E-409C-BE32-E72D297353CC}">
              <c16:uniqueId val="{00000000-F93E-429D-B299-C1EC3867512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F93E-429D-B299-C1EC3867512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149.57</c:v>
                </c:pt>
                <c:pt idx="1">
                  <c:v>151.26</c:v>
                </c:pt>
                <c:pt idx="2">
                  <c:v>150.99</c:v>
                </c:pt>
                <c:pt idx="3">
                  <c:v>148.72999999999999</c:v>
                </c:pt>
                <c:pt idx="4">
                  <c:v>148.6</c:v>
                </c:pt>
              </c:numCache>
            </c:numRef>
          </c:val>
          <c:extLst>
            <c:ext xmlns:c16="http://schemas.microsoft.com/office/drawing/2014/chart" uri="{C3380CC4-5D6E-409C-BE32-E72D297353CC}">
              <c16:uniqueId val="{00000000-6773-491F-A1B1-5BDA6444C6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6773-491F-A1B1-5BDA6444C6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3" zoomScale="115" zoomScaleNormal="11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富士吉田市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46364</v>
      </c>
      <c r="AM8" s="41"/>
      <c r="AN8" s="41"/>
      <c r="AO8" s="41"/>
      <c r="AP8" s="41"/>
      <c r="AQ8" s="41"/>
      <c r="AR8" s="41"/>
      <c r="AS8" s="41"/>
      <c r="AT8" s="34">
        <f>データ!T6</f>
        <v>121.74</v>
      </c>
      <c r="AU8" s="34"/>
      <c r="AV8" s="34"/>
      <c r="AW8" s="34"/>
      <c r="AX8" s="34"/>
      <c r="AY8" s="34"/>
      <c r="AZ8" s="34"/>
      <c r="BA8" s="34"/>
      <c r="BB8" s="34">
        <f>データ!U6</f>
        <v>380.84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69.040000000000006</v>
      </c>
      <c r="J10" s="34"/>
      <c r="K10" s="34"/>
      <c r="L10" s="34"/>
      <c r="M10" s="34"/>
      <c r="N10" s="34"/>
      <c r="O10" s="34"/>
      <c r="P10" s="34">
        <f>データ!P6</f>
        <v>44.32</v>
      </c>
      <c r="Q10" s="34"/>
      <c r="R10" s="34"/>
      <c r="S10" s="34"/>
      <c r="T10" s="34"/>
      <c r="U10" s="34"/>
      <c r="V10" s="34"/>
      <c r="W10" s="34">
        <f>データ!Q6</f>
        <v>100.22</v>
      </c>
      <c r="X10" s="34"/>
      <c r="Y10" s="34"/>
      <c r="Z10" s="34"/>
      <c r="AA10" s="34"/>
      <c r="AB10" s="34"/>
      <c r="AC10" s="34"/>
      <c r="AD10" s="41">
        <f>データ!R6</f>
        <v>1815</v>
      </c>
      <c r="AE10" s="41"/>
      <c r="AF10" s="41"/>
      <c r="AG10" s="41"/>
      <c r="AH10" s="41"/>
      <c r="AI10" s="41"/>
      <c r="AJ10" s="41"/>
      <c r="AK10" s="2"/>
      <c r="AL10" s="41">
        <f>データ!V6</f>
        <v>20412</v>
      </c>
      <c r="AM10" s="41"/>
      <c r="AN10" s="41"/>
      <c r="AO10" s="41"/>
      <c r="AP10" s="41"/>
      <c r="AQ10" s="41"/>
      <c r="AR10" s="41"/>
      <c r="AS10" s="41"/>
      <c r="AT10" s="34">
        <f>データ!W6</f>
        <v>6.63</v>
      </c>
      <c r="AU10" s="34"/>
      <c r="AV10" s="34"/>
      <c r="AW10" s="34"/>
      <c r="AX10" s="34"/>
      <c r="AY10" s="34"/>
      <c r="AZ10" s="34"/>
      <c r="BA10" s="34"/>
      <c r="BB10" s="34">
        <f>データ!X6</f>
        <v>3078.73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55nte+WHXDmAHSVoOHwZgunx62UJhpve+d32NKpZ2feOvIg3drXvWkICLESiiS25aONoUfaaKP9c5aMAkewEg==" saltValue="XgOUIhsXGYCqGe8J2s3uk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192023</v>
      </c>
      <c r="D6" s="19">
        <f t="shared" si="3"/>
        <v>46</v>
      </c>
      <c r="E6" s="19">
        <f t="shared" si="3"/>
        <v>17</v>
      </c>
      <c r="F6" s="19">
        <f t="shared" si="3"/>
        <v>1</v>
      </c>
      <c r="G6" s="19">
        <f t="shared" si="3"/>
        <v>0</v>
      </c>
      <c r="H6" s="19" t="str">
        <f t="shared" si="3"/>
        <v>山梨県　富士吉田市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69.040000000000006</v>
      </c>
      <c r="P6" s="20">
        <f t="shared" si="3"/>
        <v>44.32</v>
      </c>
      <c r="Q6" s="20">
        <f t="shared" si="3"/>
        <v>100.22</v>
      </c>
      <c r="R6" s="20">
        <f t="shared" si="3"/>
        <v>1815</v>
      </c>
      <c r="S6" s="20">
        <f t="shared" si="3"/>
        <v>46364</v>
      </c>
      <c r="T6" s="20">
        <f t="shared" si="3"/>
        <v>121.74</v>
      </c>
      <c r="U6" s="20">
        <f t="shared" si="3"/>
        <v>380.84</v>
      </c>
      <c r="V6" s="20">
        <f t="shared" si="3"/>
        <v>20412</v>
      </c>
      <c r="W6" s="20">
        <f t="shared" si="3"/>
        <v>6.63</v>
      </c>
      <c r="X6" s="20">
        <f t="shared" si="3"/>
        <v>3078.73</v>
      </c>
      <c r="Y6" s="21">
        <f>IF(Y7="",NA(),Y7)</f>
        <v>104.35</v>
      </c>
      <c r="Z6" s="21">
        <f t="shared" ref="Z6:AH6" si="4">IF(Z7="",NA(),Z7)</f>
        <v>101.62</v>
      </c>
      <c r="AA6" s="21">
        <f t="shared" si="4"/>
        <v>100.11</v>
      </c>
      <c r="AB6" s="21">
        <f t="shared" si="4"/>
        <v>100.04</v>
      </c>
      <c r="AC6" s="21">
        <f t="shared" si="4"/>
        <v>100.03</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26.92</v>
      </c>
      <c r="AV6" s="21">
        <f t="shared" ref="AV6:BD6" si="6">IF(AV7="",NA(),AV7)</f>
        <v>47.92</v>
      </c>
      <c r="AW6" s="21">
        <f t="shared" si="6"/>
        <v>76.180000000000007</v>
      </c>
      <c r="AX6" s="21">
        <f t="shared" si="6"/>
        <v>93</v>
      </c>
      <c r="AY6" s="21">
        <f t="shared" si="6"/>
        <v>126.18</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540.97</v>
      </c>
      <c r="BG6" s="21">
        <f t="shared" ref="BG6:BO6" si="7">IF(BG7="",NA(),BG7)</f>
        <v>603.80999999999995</v>
      </c>
      <c r="BH6" s="21">
        <f t="shared" si="7"/>
        <v>744.23</v>
      </c>
      <c r="BI6" s="21">
        <f t="shared" si="7"/>
        <v>463.31</v>
      </c>
      <c r="BJ6" s="21">
        <f t="shared" si="7"/>
        <v>497.28</v>
      </c>
      <c r="BK6" s="21">
        <f t="shared" si="7"/>
        <v>789.08</v>
      </c>
      <c r="BL6" s="21">
        <f t="shared" si="7"/>
        <v>747.84</v>
      </c>
      <c r="BM6" s="21">
        <f t="shared" si="7"/>
        <v>804.98</v>
      </c>
      <c r="BN6" s="21">
        <f t="shared" si="7"/>
        <v>767.56</v>
      </c>
      <c r="BO6" s="21">
        <f t="shared" si="7"/>
        <v>795.22</v>
      </c>
      <c r="BP6" s="20" t="str">
        <f>IF(BP7="","",IF(BP7="-","【-】","【"&amp;SUBSTITUTE(TEXT(BP7,"#,##0.00"),"-","△")&amp;"】"))</f>
        <v>【602.56】</v>
      </c>
      <c r="BQ6" s="21">
        <f>IF(BQ7="",NA(),BQ7)</f>
        <v>64.040000000000006</v>
      </c>
      <c r="BR6" s="21">
        <f t="shared" ref="BR6:BZ6" si="8">IF(BR7="",NA(),BR7)</f>
        <v>63.81</v>
      </c>
      <c r="BS6" s="21">
        <f t="shared" si="8"/>
        <v>61.5</v>
      </c>
      <c r="BT6" s="21">
        <f t="shared" si="8"/>
        <v>62.66</v>
      </c>
      <c r="BU6" s="21">
        <f t="shared" si="8"/>
        <v>65.56</v>
      </c>
      <c r="BV6" s="21">
        <f t="shared" si="8"/>
        <v>88.25</v>
      </c>
      <c r="BW6" s="21">
        <f t="shared" si="8"/>
        <v>90.17</v>
      </c>
      <c r="BX6" s="21">
        <f t="shared" si="8"/>
        <v>88.71</v>
      </c>
      <c r="BY6" s="21">
        <f t="shared" si="8"/>
        <v>90.23</v>
      </c>
      <c r="BZ6" s="21">
        <f t="shared" si="8"/>
        <v>90.78</v>
      </c>
      <c r="CA6" s="20" t="str">
        <f>IF(CA7="","",IF(CA7="-","【-】","【"&amp;SUBSTITUTE(TEXT(CA7,"#,##0.00"),"-","△")&amp;"】"))</f>
        <v>【97.94】</v>
      </c>
      <c r="CB6" s="21">
        <f>IF(CB7="",NA(),CB7)</f>
        <v>149.57</v>
      </c>
      <c r="CC6" s="21">
        <f t="shared" ref="CC6:CK6" si="9">IF(CC7="",NA(),CC7)</f>
        <v>151.26</v>
      </c>
      <c r="CD6" s="21">
        <f t="shared" si="9"/>
        <v>150.99</v>
      </c>
      <c r="CE6" s="21">
        <f t="shared" si="9"/>
        <v>148.72999999999999</v>
      </c>
      <c r="CF6" s="21">
        <f t="shared" si="9"/>
        <v>148.6</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74.41</v>
      </c>
      <c r="CY6" s="21">
        <f t="shared" ref="CY6:DG6" si="11">IF(CY7="",NA(),CY7)</f>
        <v>75.97</v>
      </c>
      <c r="CZ6" s="21">
        <f t="shared" si="11"/>
        <v>77.08</v>
      </c>
      <c r="DA6" s="21">
        <f t="shared" si="11"/>
        <v>78.08</v>
      </c>
      <c r="DB6" s="21">
        <f t="shared" si="11"/>
        <v>80</v>
      </c>
      <c r="DC6" s="21">
        <f t="shared" si="11"/>
        <v>90.72</v>
      </c>
      <c r="DD6" s="21">
        <f t="shared" si="11"/>
        <v>91.07</v>
      </c>
      <c r="DE6" s="21">
        <f t="shared" si="11"/>
        <v>90.67</v>
      </c>
      <c r="DF6" s="21">
        <f t="shared" si="11"/>
        <v>90.62</v>
      </c>
      <c r="DG6" s="21">
        <f t="shared" si="11"/>
        <v>90.79</v>
      </c>
      <c r="DH6" s="20" t="str">
        <f>IF(DH7="","",IF(DH7="-","【-】","【"&amp;SUBSTITUTE(TEXT(DH7,"#,##0.00"),"-","△")&amp;"】"))</f>
        <v>【96.00】</v>
      </c>
      <c r="DI6" s="21">
        <f>IF(DI7="",NA(),DI7)</f>
        <v>3.34</v>
      </c>
      <c r="DJ6" s="21">
        <f t="shared" ref="DJ6:DR6" si="12">IF(DJ7="",NA(),DJ7)</f>
        <v>6.54</v>
      </c>
      <c r="DK6" s="21">
        <f t="shared" si="12"/>
        <v>9.58</v>
      </c>
      <c r="DL6" s="21">
        <f t="shared" si="12"/>
        <v>12.52</v>
      </c>
      <c r="DM6" s="21">
        <f t="shared" si="12"/>
        <v>15.34</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192023</v>
      </c>
      <c r="D7" s="23">
        <v>46</v>
      </c>
      <c r="E7" s="23">
        <v>17</v>
      </c>
      <c r="F7" s="23">
        <v>1</v>
      </c>
      <c r="G7" s="23">
        <v>0</v>
      </c>
      <c r="H7" s="23" t="s">
        <v>96</v>
      </c>
      <c r="I7" s="23" t="s">
        <v>97</v>
      </c>
      <c r="J7" s="23" t="s">
        <v>98</v>
      </c>
      <c r="K7" s="23" t="s">
        <v>99</v>
      </c>
      <c r="L7" s="23" t="s">
        <v>100</v>
      </c>
      <c r="M7" s="23" t="s">
        <v>101</v>
      </c>
      <c r="N7" s="24" t="s">
        <v>102</v>
      </c>
      <c r="O7" s="24">
        <v>69.040000000000006</v>
      </c>
      <c r="P7" s="24">
        <v>44.32</v>
      </c>
      <c r="Q7" s="24">
        <v>100.22</v>
      </c>
      <c r="R7" s="24">
        <v>1815</v>
      </c>
      <c r="S7" s="24">
        <v>46364</v>
      </c>
      <c r="T7" s="24">
        <v>121.74</v>
      </c>
      <c r="U7" s="24">
        <v>380.84</v>
      </c>
      <c r="V7" s="24">
        <v>20412</v>
      </c>
      <c r="W7" s="24">
        <v>6.63</v>
      </c>
      <c r="X7" s="24">
        <v>3078.73</v>
      </c>
      <c r="Y7" s="24">
        <v>104.35</v>
      </c>
      <c r="Z7" s="24">
        <v>101.62</v>
      </c>
      <c r="AA7" s="24">
        <v>100.11</v>
      </c>
      <c r="AB7" s="24">
        <v>100.04</v>
      </c>
      <c r="AC7" s="24">
        <v>100.03</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26.92</v>
      </c>
      <c r="AV7" s="24">
        <v>47.92</v>
      </c>
      <c r="AW7" s="24">
        <v>76.180000000000007</v>
      </c>
      <c r="AX7" s="24">
        <v>93</v>
      </c>
      <c r="AY7" s="24">
        <v>126.18</v>
      </c>
      <c r="AZ7" s="24">
        <v>55.6</v>
      </c>
      <c r="BA7" s="24">
        <v>59.4</v>
      </c>
      <c r="BB7" s="24">
        <v>68.27</v>
      </c>
      <c r="BC7" s="24">
        <v>74.790000000000006</v>
      </c>
      <c r="BD7" s="24">
        <v>73.930000000000007</v>
      </c>
      <c r="BE7" s="24">
        <v>82.75</v>
      </c>
      <c r="BF7" s="24">
        <v>540.97</v>
      </c>
      <c r="BG7" s="24">
        <v>603.80999999999995</v>
      </c>
      <c r="BH7" s="24">
        <v>744.23</v>
      </c>
      <c r="BI7" s="24">
        <v>463.31</v>
      </c>
      <c r="BJ7" s="24">
        <v>497.28</v>
      </c>
      <c r="BK7" s="24">
        <v>789.08</v>
      </c>
      <c r="BL7" s="24">
        <v>747.84</v>
      </c>
      <c r="BM7" s="24">
        <v>804.98</v>
      </c>
      <c r="BN7" s="24">
        <v>767.56</v>
      </c>
      <c r="BO7" s="24">
        <v>795.22</v>
      </c>
      <c r="BP7" s="24">
        <v>602.55999999999995</v>
      </c>
      <c r="BQ7" s="24">
        <v>64.040000000000006</v>
      </c>
      <c r="BR7" s="24">
        <v>63.81</v>
      </c>
      <c r="BS7" s="24">
        <v>61.5</v>
      </c>
      <c r="BT7" s="24">
        <v>62.66</v>
      </c>
      <c r="BU7" s="24">
        <v>65.56</v>
      </c>
      <c r="BV7" s="24">
        <v>88.25</v>
      </c>
      <c r="BW7" s="24">
        <v>90.17</v>
      </c>
      <c r="BX7" s="24">
        <v>88.71</v>
      </c>
      <c r="BY7" s="24">
        <v>90.23</v>
      </c>
      <c r="BZ7" s="24">
        <v>90.78</v>
      </c>
      <c r="CA7" s="24">
        <v>97.94</v>
      </c>
      <c r="CB7" s="24">
        <v>149.57</v>
      </c>
      <c r="CC7" s="24">
        <v>151.26</v>
      </c>
      <c r="CD7" s="24">
        <v>150.99</v>
      </c>
      <c r="CE7" s="24">
        <v>148.72999999999999</v>
      </c>
      <c r="CF7" s="24">
        <v>148.6</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74.41</v>
      </c>
      <c r="CY7" s="24">
        <v>75.97</v>
      </c>
      <c r="CZ7" s="24">
        <v>77.08</v>
      </c>
      <c r="DA7" s="24">
        <v>78.08</v>
      </c>
      <c r="DB7" s="24">
        <v>80</v>
      </c>
      <c r="DC7" s="24">
        <v>90.72</v>
      </c>
      <c r="DD7" s="24">
        <v>91.07</v>
      </c>
      <c r="DE7" s="24">
        <v>90.67</v>
      </c>
      <c r="DF7" s="24">
        <v>90.62</v>
      </c>
      <c r="DG7" s="24">
        <v>90.79</v>
      </c>
      <c r="DH7" s="24">
        <v>96</v>
      </c>
      <c r="DI7" s="24">
        <v>3.34</v>
      </c>
      <c r="DJ7" s="24">
        <v>6.54</v>
      </c>
      <c r="DK7" s="24">
        <v>9.58</v>
      </c>
      <c r="DL7" s="24">
        <v>12.52</v>
      </c>
      <c r="DM7" s="24">
        <v>15.34</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f舟久保　達也</cp:lastModifiedBy>
  <cp:lastPrinted>2026-01-22T02:45:53Z</cp:lastPrinted>
  <dcterms:created xsi:type="dcterms:W3CDTF">2025-12-23T06:00:36Z</dcterms:created>
  <dcterms:modified xsi:type="dcterms:W3CDTF">2026-01-23T07:56:28Z</dcterms:modified>
  <cp:category/>
</cp:coreProperties>
</file>