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公営企業会計運用業務\●●03-2_地方公営企業決算状況調査\●R06年度分地方公営企業決算状況調査\★R06経営比較分析表\★提出R08.02.06（R08.02.20修正）\"/>
    </mc:Choice>
  </mc:AlternateContent>
  <xr:revisionPtr revIDLastSave="0" documentId="13_ncr:1_{3B76092E-5F21-4269-B5DF-42077F9D1570}" xr6:coauthVersionLast="47" xr6:coauthVersionMax="47" xr10:uidLastSave="{00000000-0000-0000-0000-000000000000}"/>
  <workbookProtection workbookAlgorithmName="SHA-512" workbookHashValue="Q1FjWaRIAXOY07GPWffWcBOdbDTs59dnNtz7CKlF0hrTNuFbCNWN/KiWE0w9DECmU4Wj7Ep3QVSuPsUz3Cqrfw==" workbookSaltValue="8WqlHn3CEN6+H/6rwZShZ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F85" i="4"/>
  <c r="E85" i="4"/>
  <c r="AT10" i="4"/>
  <c r="AL10"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<sst xmlns="http://schemas.openxmlformats.org/spreadsheetml/2006/main" count="325" uniqueCount="115">
  <si>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</si>
  <si>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</si>
  <si>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</si>
  <si>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</si>
  <si>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</si>
  <si>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</si>
  <si>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</si>
  <si>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</si>
  <si>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</si>
  <si>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</si>
  <si>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</si>
  <si>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</si>
  <si>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</si>
  <si>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</si>
  <si>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</si>
  <si>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</si>
  <si>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</si>
  <si>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</si>
  <si>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</si>
  <si>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</si>
  <si>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</si>
  <si>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</si>
  <si>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</si>
  <si>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</si>
  <si>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</si>
  <si>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</si>
  <si>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</si>
  <si>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</si>
  <si>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</si>
  <si>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</si>
  <si>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</si>
  <si>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</si>
  <si>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</si>
  <si>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</si>
  <si>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</si>
  <si>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</si>
  <si>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</si>
  <si>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</si>
  <si>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</si>
  <si>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</si>
  <si>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</si>
  <si>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</si>
  <si>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</si>
  <si>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</si>
  <si>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</si>
  <si>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</si>
  <si>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</si>
  <si>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</si>
  <si>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</si>
  <si>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</si>
  <si>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</si>
  <si>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</si>
  <si>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</si>
  <si>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</si>
  <si>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</si>
  <si>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</si>
  <si>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</si>
  <si>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</si>
  <si>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</si>
  <si>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</si>
  <si>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</si>
  <si>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</si>
  <si>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</si>
  <si>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</si>
  <si>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</si>
  <si>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</si>
  <si>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</si>
  <si>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</si>
  <si>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</si>
  <si>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</si>
  <si>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</si>
  <si>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</si>
  <si>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</si>
  <si>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</si>
  <si>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</si>
  <si>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</si>
  <si>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</si>
  <si>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</si>
  <si>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</si>
  <si>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</si>
  <si>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</si>
  <si>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</si>
  <si>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</si>
  <si>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</si>
  <si>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</si>
  <si>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</si>
  <si>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</si>
  <si>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</si>
  <si>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</si>
  <si>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</si>
  <si>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</si>
  <si>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</si>
  <si>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</si>
  <si>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</si>
  <si>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</si>
  <si>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</si>
  <si>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甲府市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</si>
  <si>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</si>
  <si>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</si>
  <si>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</si>
  <si>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</si>
  <si>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</si>
  <si>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</si>
  <si>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</si>
  <si>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</si>
  <si>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</si>
  <si>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</si>
  <si>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</si>
  <si>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</si>
  <si>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</si>
  <si>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</si>
  <si>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</si>
  <si>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有形固定資産減価償却率は、本市が管理する浄化槽の約半数は、平成23年度以降に新設した浄化槽であり経過年数が少ないため、類似団体の平均と比較して低い数値となっている。</t>
    <rPh sb="1" eb="3">
      <t>ユウケイ</t>
    </rPh>
    <rPh sb="3" eb="5">
      <t>コテイ</t>
    </rPh>
    <rPh sb="5" eb="7">
      <t>シサン</t>
    </rPh>
    <rPh sb="7" eb="9">
      <t>ゲンカ</t>
    </rPh>
    <rPh sb="9" eb="11">
      <t>ショウキャク</t>
    </rPh>
    <rPh sb="11" eb="12">
      <t>リツ</t>
    </rPh>
    <rPh sb="30" eb="32">
      <t>ヘイセイ</t>
    </rPh>
    <rPh sb="34" eb="36">
      <t>ネンド</t>
    </rPh>
    <rPh sb="36" eb="38">
      <t>イコウ</t>
    </rPh>
    <rPh sb="60" eb="62">
      <t>ルイジ</t>
    </rPh>
    <rPh sb="62" eb="64">
      <t>ダンタイ</t>
    </rPh>
    <rPh sb="65" eb="67">
      <t>ヘイキン</t>
    </rPh>
    <rPh sb="68" eb="70">
      <t>ヒカク</t>
    </rPh>
    <rPh sb="72" eb="73">
      <t>ヒク</t>
    </rPh>
    <rPh sb="74" eb="76">
      <t>スウチ</t>
    </rPh>
    <phoneticPr fontId="4"/>
  </si>
  <si>
    <t>　甲府市浄化槽事業は、本市の北部山間地域限定の特定地域生活排水事業であり、平成23年度に事業を開始し、浄化槽の新設及び既存浄化槽の寄附採納を進め平成27年度をもって浄化槽の新設は終了した。
　現在の事業内容は浄化槽の維持管理のみであることから、事業費は減少したものの新設した浄化槽に係る市債残額は多額であり、市債の償還が長期間にわたって継続していくのが実情である。
　また、修繕に係る費用についても、施設の老朽化に伴い増額していくことが予想され、今後も一般会計からの補助金が必要不可欠である。
　このため、既存浄化槽の維持管理を適切に行いながら総合的に収支の改善を図り、一般会計補助金の低減に努める。</t>
    <rPh sb="233" eb="236">
      <t>ホジョキン</t>
    </rPh>
    <rPh sb="285" eb="287">
      <t>イッパン</t>
    </rPh>
    <rPh sb="287" eb="289">
      <t>カイケイ</t>
    </rPh>
    <rPh sb="289" eb="291">
      <t>ホジョ</t>
    </rPh>
    <phoneticPr fontId="4"/>
  </si>
  <si>
    <r>
      <t>　本市の特定地域生活排水処理事業は、「甲府・峡東地域循環型社会形成推進地域計画」に基づき、甲府市浄化槽事業として北部山間地域を対象に平成23年度から平成27年度まで浄化槽の新規設置並びに既存浄化槽の寄附採納を行い、平成28年度以降は浄化槽の維持管理を行っている。なお、令和6年4月1日より公営企業会計（一部適用）へ移行した。
　経常収支比率は、主に使用料収入及び一般会計からの補助金などにより賄われており、100％を上回り類似団体の平均と同程度となっている。
　累積欠損比率は、令和6年4月の公営企業会計移行時において、固定資産財源内訳の企業債残高（資産）に対し、浄化槽設置費用等に充てた企業債の借入残高（負債）が上回っていたことから未処理欠損金が生じている。</t>
    </r>
    <r>
      <rPr>
        <sz val="11"/>
        <rFont val="ＭＳ ゴシック"/>
        <family val="3"/>
        <charset val="128"/>
      </rPr>
      <t>今後は、毎年度生ずる利益剰余金が充てられることとなるため、減少していく見込である。</t>
    </r>
    <r>
      <rPr>
        <sz val="11"/>
        <color theme="1"/>
        <rFont val="ＭＳ ゴシック"/>
        <family val="3"/>
        <charset val="128"/>
      </rPr>
      <t xml:space="preserve">
　流動比率は、公営企業会計に移行したばかりで留保資金が少ないことから100％を下回っているが、短期的な債務（企業債元金償還）に対しては一般会計補助金の収入で賄うことができ、支払能力は確保できている。
　経費回収率は、類似団体の平均と比較して同程度となっている。
　汚水処理原価は、過疎化に伴う影響などから、類似団体の平均と比較して高い数値となっており、施設利用率は、同様の理由から類似団体の平均と比較して低い数値となっている。</t>
    </r>
    <rPh sb="63" eb="65">
      <t>タイショウ</t>
    </rPh>
    <rPh sb="86" eb="88">
      <t>シンキ</t>
    </rPh>
    <rPh sb="90" eb="91">
      <t>ナラ</t>
    </rPh>
    <rPh sb="93" eb="95">
      <t>キゾン</t>
    </rPh>
    <rPh sb="95" eb="98">
      <t>ジョウカソウ</t>
    </rPh>
    <rPh sb="99" eb="101">
      <t>キフ</t>
    </rPh>
    <rPh sb="101" eb="103">
      <t>サイノウ</t>
    </rPh>
    <rPh sb="134" eb="136">
      <t>レイワ</t>
    </rPh>
    <rPh sb="137" eb="138">
      <t>ネン</t>
    </rPh>
    <rPh sb="139" eb="140">
      <t>ツキ</t>
    </rPh>
    <rPh sb="141" eb="142">
      <t>ニチ</t>
    </rPh>
    <rPh sb="144" eb="146">
      <t>コウエイ</t>
    </rPh>
    <rPh sb="146" eb="148">
      <t>キギョウ</t>
    </rPh>
    <rPh sb="148" eb="150">
      <t>カイケイ</t>
    </rPh>
    <rPh sb="151" eb="153">
      <t>イチブ</t>
    </rPh>
    <rPh sb="153" eb="155">
      <t>テキヨウ</t>
    </rPh>
    <rPh sb="157" eb="159">
      <t>イコウ</t>
    </rPh>
    <rPh sb="164" eb="166">
      <t>ケイジョウ</t>
    </rPh>
    <rPh sb="172" eb="173">
      <t>オモ</t>
    </rPh>
    <rPh sb="188" eb="190">
      <t>ホジョ</t>
    </rPh>
    <rPh sb="196" eb="197">
      <t>マカナ</t>
    </rPh>
    <rPh sb="208" eb="210">
      <t>ウワマワ</t>
    </rPh>
    <rPh sb="211" eb="213">
      <t>ルイジ</t>
    </rPh>
    <rPh sb="213" eb="215">
      <t>ダンタイ</t>
    </rPh>
    <rPh sb="216" eb="218">
      <t>ヘイキン</t>
    </rPh>
    <rPh sb="231" eb="233">
      <t>ルイセキ</t>
    </rPh>
    <rPh sb="233" eb="235">
      <t>ケッソン</t>
    </rPh>
    <rPh sb="235" eb="237">
      <t>ヒリツ</t>
    </rPh>
    <rPh sb="239" eb="241">
      <t>レイワ</t>
    </rPh>
    <rPh sb="242" eb="243">
      <t>ネン</t>
    </rPh>
    <rPh sb="244" eb="245">
      <t>ツキ</t>
    </rPh>
    <rPh sb="246" eb="248">
      <t>コウエイ</t>
    </rPh>
    <rPh sb="248" eb="250">
      <t>キギョウ</t>
    </rPh>
    <rPh sb="250" eb="252">
      <t>カイケイ</t>
    </rPh>
    <rPh sb="252" eb="254">
      <t>イコウ</t>
    </rPh>
    <rPh sb="254" eb="255">
      <t>ジ</t>
    </rPh>
    <rPh sb="260" eb="262">
      <t>コテイ</t>
    </rPh>
    <rPh sb="262" eb="264">
      <t>シサン</t>
    </rPh>
    <rPh sb="264" eb="266">
      <t>ザイゲン</t>
    </rPh>
    <rPh sb="266" eb="268">
      <t>ウチワケ</t>
    </rPh>
    <rPh sb="269" eb="271">
      <t>キギョウ</t>
    </rPh>
    <rPh sb="271" eb="272">
      <t>サイ</t>
    </rPh>
    <rPh sb="272" eb="274">
      <t>ザンダカ</t>
    </rPh>
    <rPh sb="275" eb="277">
      <t>シサン</t>
    </rPh>
    <rPh sb="279" eb="280">
      <t>タイ</t>
    </rPh>
    <rPh sb="282" eb="285">
      <t>ジョウカソウ</t>
    </rPh>
    <rPh sb="285" eb="287">
      <t>セッチ</t>
    </rPh>
    <rPh sb="287" eb="289">
      <t>ヒヨウ</t>
    </rPh>
    <rPh sb="289" eb="290">
      <t>トウ</t>
    </rPh>
    <rPh sb="291" eb="292">
      <t>ア</t>
    </rPh>
    <rPh sb="294" eb="296">
      <t>キギョウ</t>
    </rPh>
    <rPh sb="296" eb="297">
      <t>サイ</t>
    </rPh>
    <rPh sb="298" eb="300">
      <t>カリイレ</t>
    </rPh>
    <rPh sb="300" eb="302">
      <t>ザンダカ</t>
    </rPh>
    <rPh sb="303" eb="305">
      <t>フサイ</t>
    </rPh>
    <rPh sb="307" eb="309">
      <t>ウワマワ</t>
    </rPh>
    <rPh sb="317" eb="320">
      <t>ミショリ</t>
    </rPh>
    <rPh sb="320" eb="322">
      <t>ケッソン</t>
    </rPh>
    <rPh sb="322" eb="323">
      <t>キン</t>
    </rPh>
    <rPh sb="324" eb="325">
      <t>ショウ</t>
    </rPh>
    <rPh sb="330" eb="332">
      <t>コンゴ</t>
    </rPh>
    <rPh sb="334" eb="337">
      <t>マイネンド</t>
    </rPh>
    <rPh sb="337" eb="338">
      <t>ショウ</t>
    </rPh>
    <rPh sb="340" eb="342">
      <t>リエキ</t>
    </rPh>
    <rPh sb="342" eb="345">
      <t>ジョウヨキン</t>
    </rPh>
    <rPh sb="346" eb="347">
      <t>ア</t>
    </rPh>
    <rPh sb="359" eb="361">
      <t>ゲンショウ</t>
    </rPh>
    <rPh sb="365" eb="367">
      <t>ミコミ</t>
    </rPh>
    <rPh sb="373" eb="375">
      <t>リュウドウ</t>
    </rPh>
    <rPh sb="375" eb="377">
      <t>ヒリツ</t>
    </rPh>
    <rPh sb="379" eb="381">
      <t>コウエイ</t>
    </rPh>
    <rPh sb="381" eb="383">
      <t>キギョウ</t>
    </rPh>
    <rPh sb="383" eb="385">
      <t>カイケイ</t>
    </rPh>
    <rPh sb="386" eb="388">
      <t>イコウ</t>
    </rPh>
    <rPh sb="394" eb="396">
      <t>リュウホ</t>
    </rPh>
    <rPh sb="396" eb="398">
      <t>シキン</t>
    </rPh>
    <rPh sb="399" eb="400">
      <t>スク</t>
    </rPh>
    <rPh sb="411" eb="413">
      <t>シタマワ</t>
    </rPh>
    <rPh sb="419" eb="422">
      <t>タンキテキ</t>
    </rPh>
    <rPh sb="423" eb="425">
      <t>サイム</t>
    </rPh>
    <rPh sb="426" eb="428">
      <t>キギョウ</t>
    </rPh>
    <rPh sb="428" eb="429">
      <t>サイ</t>
    </rPh>
    <rPh sb="429" eb="431">
      <t>ガンキン</t>
    </rPh>
    <rPh sb="431" eb="433">
      <t>ショウカン</t>
    </rPh>
    <rPh sb="435" eb="436">
      <t>タイ</t>
    </rPh>
    <rPh sb="439" eb="441">
      <t>イッパン</t>
    </rPh>
    <rPh sb="441" eb="443">
      <t>カイケイ</t>
    </rPh>
    <rPh sb="443" eb="445">
      <t>ホジョ</t>
    </rPh>
    <rPh sb="445" eb="446">
      <t>キン</t>
    </rPh>
    <rPh sb="447" eb="449">
      <t>シュウニュウ</t>
    </rPh>
    <rPh sb="450" eb="451">
      <t>マカナ</t>
    </rPh>
    <rPh sb="458" eb="460">
      <t>シハラ</t>
    </rPh>
    <rPh sb="460" eb="462">
      <t>ノウリョク</t>
    </rPh>
    <rPh sb="463" eb="465">
      <t>カクホ</t>
    </rPh>
    <rPh sb="473" eb="475">
      <t>ケイヒ</t>
    </rPh>
    <rPh sb="475" eb="477">
      <t>カイシュウ</t>
    </rPh>
    <rPh sb="477" eb="478">
      <t>リツ</t>
    </rPh>
    <rPh sb="480" eb="482">
      <t>ルイジ</t>
    </rPh>
    <rPh sb="482" eb="484">
      <t>ダンタイ</t>
    </rPh>
    <rPh sb="485" eb="487">
      <t>ヘイキン</t>
    </rPh>
    <rPh sb="488" eb="490">
      <t>ヒカク</t>
    </rPh>
    <rPh sb="504" eb="506">
      <t>オスイ</t>
    </rPh>
    <rPh sb="506" eb="508">
      <t>ショリ</t>
    </rPh>
    <rPh sb="508" eb="510">
      <t>ゲンカ</t>
    </rPh>
    <rPh sb="512" eb="515">
      <t>カソカ</t>
    </rPh>
    <rPh sb="516" eb="517">
      <t>トモナ</t>
    </rPh>
    <rPh sb="518" eb="520">
      <t>エイキョウ</t>
    </rPh>
    <rPh sb="525" eb="527">
      <t>ルイジ</t>
    </rPh>
    <rPh sb="527" eb="529">
      <t>ダンタイ</t>
    </rPh>
    <rPh sb="530" eb="532">
      <t>ヘイキン</t>
    </rPh>
    <rPh sb="533" eb="535">
      <t>ヒカク</t>
    </rPh>
    <rPh sb="537" eb="538">
      <t>タカ</t>
    </rPh>
    <rPh sb="539" eb="541">
      <t>スウチ</t>
    </rPh>
    <rPh sb="555" eb="557">
      <t>ドウヨウ</t>
    </rPh>
    <rPh sb="558" eb="560">
      <t>リユウ</t>
    </rPh>
    <rPh sb="562" eb="564">
      <t>ルイジ</t>
    </rPh>
    <rPh sb="564" eb="566">
      <t>ダンタイ</t>
    </rPh>
    <rPh sb="567" eb="569">
      <t>ヘイキン</t>
    </rPh>
    <rPh sb="570" eb="572">
      <t>ヒカク</t>
    </rPh>
    <rPh sb="576" eb="578">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</si>
</sst>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F8-4C42-906E-BF2FD3A9D32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1F8-4C42-906E-BF2FD3A9D32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43.25</c:v>
                </c:pt>
              </c:numCache>
            </c:numRef>
          </c:val>
          <c:extLst>
            <c:ext xmlns:c16="http://schemas.microsoft.com/office/drawing/2014/chart" uri="{C3380CC4-5D6E-409C-BE32-E72D297353CC}">
              <c16:uniqueId val="{00000000-274B-49B4-8E54-25275CE8A02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71.180000000000007</c:v>
                </c:pt>
              </c:numCache>
            </c:numRef>
          </c:val>
          <c:smooth val="0"/>
          <c:extLst>
            <c:ext xmlns:c16="http://schemas.microsoft.com/office/drawing/2014/chart" uri="{C3380CC4-5D6E-409C-BE32-E72D297353CC}">
              <c16:uniqueId val="{00000001-274B-49B4-8E54-25275CE8A02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E049-4FFA-9C23-80A7330B5F8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70.92</c:v>
                </c:pt>
              </c:numCache>
            </c:numRef>
          </c:val>
          <c:smooth val="0"/>
          <c:extLst>
            <c:ext xmlns:c16="http://schemas.microsoft.com/office/drawing/2014/chart" uri="{C3380CC4-5D6E-409C-BE32-E72D297353CC}">
              <c16:uniqueId val="{00000001-E049-4FFA-9C23-80A7330B5F8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108.98</c:v>
                </c:pt>
              </c:numCache>
            </c:numRef>
          </c:val>
          <c:extLst>
            <c:ext xmlns:c16="http://schemas.microsoft.com/office/drawing/2014/chart" uri="{C3380CC4-5D6E-409C-BE32-E72D297353CC}">
              <c16:uniqueId val="{00000000-5FA1-4850-88B6-5B38F3444FB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105.56</c:v>
                </c:pt>
              </c:numCache>
            </c:numRef>
          </c:val>
          <c:smooth val="0"/>
          <c:extLst>
            <c:ext xmlns:c16="http://schemas.microsoft.com/office/drawing/2014/chart" uri="{C3380CC4-5D6E-409C-BE32-E72D297353CC}">
              <c16:uniqueId val="{00000001-5FA1-4850-88B6-5B38F3444FB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6.08</c:v>
                </c:pt>
              </c:numCache>
            </c:numRef>
          </c:val>
          <c:extLst>
            <c:ext xmlns:c16="http://schemas.microsoft.com/office/drawing/2014/chart" uri="{C3380CC4-5D6E-409C-BE32-E72D297353CC}">
              <c16:uniqueId val="{00000000-504B-4356-8CEC-A98DEA9359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18.09</c:v>
                </c:pt>
              </c:numCache>
            </c:numRef>
          </c:val>
          <c:smooth val="0"/>
          <c:extLst>
            <c:ext xmlns:c16="http://schemas.microsoft.com/office/drawing/2014/chart" uri="{C3380CC4-5D6E-409C-BE32-E72D297353CC}">
              <c16:uniqueId val="{00000001-504B-4356-8CEC-A98DEA9359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4C-481B-A002-83EA7C1CEFF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E4C-481B-A002-83EA7C1CEFF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249.3</c:v>
                </c:pt>
              </c:numCache>
            </c:numRef>
          </c:val>
          <c:extLst>
            <c:ext xmlns:c16="http://schemas.microsoft.com/office/drawing/2014/chart" uri="{C3380CC4-5D6E-409C-BE32-E72D297353CC}">
              <c16:uniqueId val="{00000000-9045-4705-92DE-787EB43EAF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40.89</c:v>
                </c:pt>
              </c:numCache>
            </c:numRef>
          </c:val>
          <c:smooth val="0"/>
          <c:extLst>
            <c:ext xmlns:c16="http://schemas.microsoft.com/office/drawing/2014/chart" uri="{C3380CC4-5D6E-409C-BE32-E72D297353CC}">
              <c16:uniqueId val="{00000001-9045-4705-92DE-787EB43EAF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72.239999999999995</c:v>
                </c:pt>
              </c:numCache>
            </c:numRef>
          </c:val>
          <c:extLst>
            <c:ext xmlns:c16="http://schemas.microsoft.com/office/drawing/2014/chart" uri="{C3380CC4-5D6E-409C-BE32-E72D297353CC}">
              <c16:uniqueId val="{00000000-C275-4DE7-A0CD-078A180BA7F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126.98</c:v>
                </c:pt>
              </c:numCache>
            </c:numRef>
          </c:val>
          <c:smooth val="0"/>
          <c:extLst>
            <c:ext xmlns:c16="http://schemas.microsoft.com/office/drawing/2014/chart" uri="{C3380CC4-5D6E-409C-BE32-E72D297353CC}">
              <c16:uniqueId val="{00000001-C275-4DE7-A0CD-078A180BA7F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FAB-4306-ACF1-FFE098A1FA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537.62</c:v>
                </c:pt>
              </c:numCache>
            </c:numRef>
          </c:val>
          <c:smooth val="0"/>
          <c:extLst>
            <c:ext xmlns:c16="http://schemas.microsoft.com/office/drawing/2014/chart" uri="{C3380CC4-5D6E-409C-BE32-E72D297353CC}">
              <c16:uniqueId val="{00000001-1FAB-4306-ACF1-FFE098A1FA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31.45</c:v>
                </c:pt>
              </c:numCache>
            </c:numRef>
          </c:val>
          <c:extLst>
            <c:ext xmlns:c16="http://schemas.microsoft.com/office/drawing/2014/chart" uri="{C3380CC4-5D6E-409C-BE32-E72D297353CC}">
              <c16:uniqueId val="{00000000-1947-4B3E-A03F-820CE412B52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37.880000000000003</c:v>
                </c:pt>
              </c:numCache>
            </c:numRef>
          </c:val>
          <c:smooth val="0"/>
          <c:extLst>
            <c:ext xmlns:c16="http://schemas.microsoft.com/office/drawing/2014/chart" uri="{C3380CC4-5D6E-409C-BE32-E72D297353CC}">
              <c16:uniqueId val="{00000001-1947-4B3E-A03F-820CE412B52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513.79</c:v>
                </c:pt>
              </c:numCache>
            </c:numRef>
          </c:val>
          <c:extLst>
            <c:ext xmlns:c16="http://schemas.microsoft.com/office/drawing/2014/chart" uri="{C3380CC4-5D6E-409C-BE32-E72D297353CC}">
              <c16:uniqueId val="{00000000-F61F-4A11-A3A5-3BA7CDA6DE1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355.98</c:v>
                </c:pt>
              </c:numCache>
            </c:numRef>
          </c:val>
          <c:smooth val="0"/>
          <c:extLst>
            <c:ext xmlns:c16="http://schemas.microsoft.com/office/drawing/2014/chart" uri="{C3380CC4-5D6E-409C-BE32-E72D297353CC}">
              <c16:uniqueId val="{00000001-F61F-4A11-A3A5-3BA7CDA6DE1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山梨県　甲府市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K3</v>
      </c>
      <c r="X8" s="39"/>
      <c r="Y8" s="39"/>
      <c r="Z8" s="39"/>
      <c r="AA8" s="39"/>
      <c r="AB8" s="39"/>
      <c r="AC8" s="39"/>
      <c r="AD8" s="40" t="str">
        <f>データ!$M$6</f>
        <v>非設置</v>
      </c>
      <c r="AE8" s="40"/>
      <c r="AF8" s="40"/>
      <c r="AG8" s="40"/>
      <c r="AH8" s="40"/>
      <c r="AI8" s="40"/>
      <c r="AJ8" s="40"/>
      <c r="AK8" s="3"/>
      <c r="AL8" s="41">
        <f>データ!S6</f>
        <v>183850</v>
      </c>
      <c r="AM8" s="41"/>
      <c r="AN8" s="41"/>
      <c r="AO8" s="41"/>
      <c r="AP8" s="41"/>
      <c r="AQ8" s="41"/>
      <c r="AR8" s="41"/>
      <c r="AS8" s="41"/>
      <c r="AT8" s="34">
        <f>データ!T6</f>
        <v>212.47</v>
      </c>
      <c r="AU8" s="34"/>
      <c r="AV8" s="34"/>
      <c r="AW8" s="34"/>
      <c r="AX8" s="34"/>
      <c r="AY8" s="34"/>
      <c r="AZ8" s="34"/>
      <c r="BA8" s="34"/>
      <c r="BB8" s="34">
        <f>データ!U6</f>
        <v>865.3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33.86</v>
      </c>
      <c r="J10" s="34"/>
      <c r="K10" s="34"/>
      <c r="L10" s="34"/>
      <c r="M10" s="34"/>
      <c r="N10" s="34"/>
      <c r="O10" s="34"/>
      <c r="P10" s="34">
        <f>データ!P6</f>
        <v>0.3</v>
      </c>
      <c r="Q10" s="34"/>
      <c r="R10" s="34"/>
      <c r="S10" s="34"/>
      <c r="T10" s="34"/>
      <c r="U10" s="34"/>
      <c r="V10" s="34"/>
      <c r="W10" s="34">
        <f>データ!Q6</f>
        <v>100</v>
      </c>
      <c r="X10" s="34"/>
      <c r="Y10" s="34"/>
      <c r="Z10" s="34"/>
      <c r="AA10" s="34"/>
      <c r="AB10" s="34"/>
      <c r="AC10" s="34"/>
      <c r="AD10" s="41">
        <f>データ!R6</f>
        <v>2400</v>
      </c>
      <c r="AE10" s="41"/>
      <c r="AF10" s="41"/>
      <c r="AG10" s="41"/>
      <c r="AH10" s="41"/>
      <c r="AI10" s="41"/>
      <c r="AJ10" s="41"/>
      <c r="AK10" s="2"/>
      <c r="AL10" s="41">
        <f>データ!V6</f>
        <v>546</v>
      </c>
      <c r="AM10" s="41"/>
      <c r="AN10" s="41"/>
      <c r="AO10" s="41"/>
      <c r="AP10" s="41"/>
      <c r="AQ10" s="41"/>
      <c r="AR10" s="41"/>
      <c r="AS10" s="41"/>
      <c r="AT10" s="34">
        <f>データ!W6</f>
        <v>85.15</v>
      </c>
      <c r="AU10" s="34"/>
      <c r="AV10" s="34"/>
      <c r="AW10" s="34"/>
      <c r="AX10" s="34"/>
      <c r="AY10" s="34"/>
      <c r="AZ10" s="34"/>
      <c r="BA10" s="34"/>
      <c r="BB10" s="34">
        <f>データ!X6</f>
        <v>6.41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FO9q2te8Xb4NUCErf3urFcKykBZBAL0qAwnMS/YqFu4c5uAcvuvr8uaiCWDoRUyNrffEROd6rnPxE4AnjCnqoA==" saltValue="+VFMmPuLpokfaNfhwWHtg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192015</v>
      </c>
      <c r="D6" s="19">
        <f t="shared" si="3"/>
        <v>46</v>
      </c>
      <c r="E6" s="19">
        <f t="shared" si="3"/>
        <v>18</v>
      </c>
      <c r="F6" s="19">
        <f t="shared" si="3"/>
        <v>0</v>
      </c>
      <c r="G6" s="19">
        <f t="shared" si="3"/>
        <v>0</v>
      </c>
      <c r="H6" s="19" t="str">
        <f t="shared" si="3"/>
        <v>山梨県　甲府市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33.86</v>
      </c>
      <c r="P6" s="20">
        <f t="shared" si="3"/>
        <v>0.3</v>
      </c>
      <c r="Q6" s="20">
        <f t="shared" si="3"/>
        <v>100</v>
      </c>
      <c r="R6" s="20">
        <f t="shared" si="3"/>
        <v>2400</v>
      </c>
      <c r="S6" s="20">
        <f t="shared" si="3"/>
        <v>183850</v>
      </c>
      <c r="T6" s="20">
        <f t="shared" si="3"/>
        <v>212.47</v>
      </c>
      <c r="U6" s="20">
        <f t="shared" si="3"/>
        <v>865.3</v>
      </c>
      <c r="V6" s="20">
        <f t="shared" si="3"/>
        <v>546</v>
      </c>
      <c r="W6" s="20">
        <f t="shared" si="3"/>
        <v>85.15</v>
      </c>
      <c r="X6" s="20">
        <f t="shared" si="3"/>
        <v>6.41</v>
      </c>
      <c r="Y6" s="21" t="str">
        <f>IF(Y7="",NA(),Y7)</f>
        <v>-</v>
      </c>
      <c r="Z6" s="21" t="str">
        <f t="shared" ref="Z6:AH6" si="4">IF(Z7="",NA(),Z7)</f>
        <v>-</v>
      </c>
      <c r="AA6" s="21" t="str">
        <f t="shared" si="4"/>
        <v>-</v>
      </c>
      <c r="AB6" s="21" t="str">
        <f t="shared" si="4"/>
        <v>-</v>
      </c>
      <c r="AC6" s="21">
        <f t="shared" si="4"/>
        <v>108.98</v>
      </c>
      <c r="AD6" s="21" t="str">
        <f t="shared" si="4"/>
        <v>-</v>
      </c>
      <c r="AE6" s="21" t="str">
        <f t="shared" si="4"/>
        <v>-</v>
      </c>
      <c r="AF6" s="21" t="str">
        <f t="shared" si="4"/>
        <v>-</v>
      </c>
      <c r="AG6" s="21" t="str">
        <f t="shared" si="4"/>
        <v>-</v>
      </c>
      <c r="AH6" s="21">
        <f t="shared" si="4"/>
        <v>105.56</v>
      </c>
      <c r="AI6" s="20" t="str">
        <f>IF(AI7="","",IF(AI7="-","【-】","【"&amp;SUBSTITUTE(TEXT(AI7,"#,##0.00"),"-","△")&amp;"】"))</f>
        <v>【100.06】</v>
      </c>
      <c r="AJ6" s="21" t="str">
        <f>IF(AJ7="",NA(),AJ7)</f>
        <v>-</v>
      </c>
      <c r="AK6" s="21" t="str">
        <f t="shared" ref="AK6:AS6" si="5">IF(AK7="",NA(),AK7)</f>
        <v>-</v>
      </c>
      <c r="AL6" s="21" t="str">
        <f t="shared" si="5"/>
        <v>-</v>
      </c>
      <c r="AM6" s="21" t="str">
        <f t="shared" si="5"/>
        <v>-</v>
      </c>
      <c r="AN6" s="21">
        <f t="shared" si="5"/>
        <v>249.3</v>
      </c>
      <c r="AO6" s="21" t="str">
        <f t="shared" si="5"/>
        <v>-</v>
      </c>
      <c r="AP6" s="21" t="str">
        <f t="shared" si="5"/>
        <v>-</v>
      </c>
      <c r="AQ6" s="21" t="str">
        <f t="shared" si="5"/>
        <v>-</v>
      </c>
      <c r="AR6" s="21" t="str">
        <f t="shared" si="5"/>
        <v>-</v>
      </c>
      <c r="AS6" s="21">
        <f t="shared" si="5"/>
        <v>40.89</v>
      </c>
      <c r="AT6" s="20" t="str">
        <f>IF(AT7="","",IF(AT7="-","【-】","【"&amp;SUBSTITUTE(TEXT(AT7,"#,##0.00"),"-","△")&amp;"】"))</f>
        <v>【84.61】</v>
      </c>
      <c r="AU6" s="21" t="str">
        <f>IF(AU7="",NA(),AU7)</f>
        <v>-</v>
      </c>
      <c r="AV6" s="21" t="str">
        <f t="shared" ref="AV6:BD6" si="6">IF(AV7="",NA(),AV7)</f>
        <v>-</v>
      </c>
      <c r="AW6" s="21" t="str">
        <f t="shared" si="6"/>
        <v>-</v>
      </c>
      <c r="AX6" s="21" t="str">
        <f t="shared" si="6"/>
        <v>-</v>
      </c>
      <c r="AY6" s="21">
        <f t="shared" si="6"/>
        <v>72.239999999999995</v>
      </c>
      <c r="AZ6" s="21" t="str">
        <f t="shared" si="6"/>
        <v>-</v>
      </c>
      <c r="BA6" s="21" t="str">
        <f t="shared" si="6"/>
        <v>-</v>
      </c>
      <c r="BB6" s="21" t="str">
        <f t="shared" si="6"/>
        <v>-</v>
      </c>
      <c r="BC6" s="21" t="str">
        <f t="shared" si="6"/>
        <v>-</v>
      </c>
      <c r="BD6" s="21">
        <f t="shared" si="6"/>
        <v>126.98</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537.62</v>
      </c>
      <c r="BP6" s="20" t="str">
        <f>IF(BP7="","",IF(BP7="-","【-】","【"&amp;SUBSTITUTE(TEXT(BP7,"#,##0.00"),"-","△")&amp;"】"))</f>
        <v>【386.06】</v>
      </c>
      <c r="BQ6" s="21" t="str">
        <f>IF(BQ7="",NA(),BQ7)</f>
        <v>-</v>
      </c>
      <c r="BR6" s="21" t="str">
        <f t="shared" ref="BR6:BZ6" si="8">IF(BR7="",NA(),BR7)</f>
        <v>-</v>
      </c>
      <c r="BS6" s="21" t="str">
        <f t="shared" si="8"/>
        <v>-</v>
      </c>
      <c r="BT6" s="21" t="str">
        <f t="shared" si="8"/>
        <v>-</v>
      </c>
      <c r="BU6" s="21">
        <f t="shared" si="8"/>
        <v>31.45</v>
      </c>
      <c r="BV6" s="21" t="str">
        <f t="shared" si="8"/>
        <v>-</v>
      </c>
      <c r="BW6" s="21" t="str">
        <f t="shared" si="8"/>
        <v>-</v>
      </c>
      <c r="BX6" s="21" t="str">
        <f t="shared" si="8"/>
        <v>-</v>
      </c>
      <c r="BY6" s="21" t="str">
        <f t="shared" si="8"/>
        <v>-</v>
      </c>
      <c r="BZ6" s="21">
        <f t="shared" si="8"/>
        <v>37.880000000000003</v>
      </c>
      <c r="CA6" s="20" t="str">
        <f>IF(CA7="","",IF(CA7="-","【-】","【"&amp;SUBSTITUTE(TEXT(CA7,"#,##0.00"),"-","△")&amp;"】"))</f>
        <v>【51.14】</v>
      </c>
      <c r="CB6" s="21" t="str">
        <f>IF(CB7="",NA(),CB7)</f>
        <v>-</v>
      </c>
      <c r="CC6" s="21" t="str">
        <f t="shared" ref="CC6:CK6" si="9">IF(CC7="",NA(),CC7)</f>
        <v>-</v>
      </c>
      <c r="CD6" s="21" t="str">
        <f t="shared" si="9"/>
        <v>-</v>
      </c>
      <c r="CE6" s="21" t="str">
        <f t="shared" si="9"/>
        <v>-</v>
      </c>
      <c r="CF6" s="21">
        <f t="shared" si="9"/>
        <v>513.79</v>
      </c>
      <c r="CG6" s="21" t="str">
        <f t="shared" si="9"/>
        <v>-</v>
      </c>
      <c r="CH6" s="21" t="str">
        <f t="shared" si="9"/>
        <v>-</v>
      </c>
      <c r="CI6" s="21" t="str">
        <f t="shared" si="9"/>
        <v>-</v>
      </c>
      <c r="CJ6" s="21" t="str">
        <f t="shared" si="9"/>
        <v>-</v>
      </c>
      <c r="CK6" s="21">
        <f t="shared" si="9"/>
        <v>355.98</v>
      </c>
      <c r="CL6" s="20" t="str">
        <f>IF(CL7="","",IF(CL7="-","【-】","【"&amp;SUBSTITUTE(TEXT(CL7,"#,##0.00"),"-","△")&amp;"】"))</f>
        <v>【329.31】</v>
      </c>
      <c r="CM6" s="21" t="str">
        <f>IF(CM7="",NA(),CM7)</f>
        <v>-</v>
      </c>
      <c r="CN6" s="21" t="str">
        <f t="shared" ref="CN6:CV6" si="10">IF(CN7="",NA(),CN7)</f>
        <v>-</v>
      </c>
      <c r="CO6" s="21" t="str">
        <f t="shared" si="10"/>
        <v>-</v>
      </c>
      <c r="CP6" s="21" t="str">
        <f t="shared" si="10"/>
        <v>-</v>
      </c>
      <c r="CQ6" s="21">
        <f t="shared" si="10"/>
        <v>43.25</v>
      </c>
      <c r="CR6" s="21" t="str">
        <f t="shared" si="10"/>
        <v>-</v>
      </c>
      <c r="CS6" s="21" t="str">
        <f t="shared" si="10"/>
        <v>-</v>
      </c>
      <c r="CT6" s="21" t="str">
        <f t="shared" si="10"/>
        <v>-</v>
      </c>
      <c r="CU6" s="21" t="str">
        <f t="shared" si="10"/>
        <v>-</v>
      </c>
      <c r="CV6" s="21">
        <f t="shared" si="10"/>
        <v>71.180000000000007</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70.92</v>
      </c>
      <c r="DH6" s="20" t="str">
        <f>IF(DH7="","",IF(DH7="-","【-】","【"&amp;SUBSTITUTE(TEXT(DH7,"#,##0.00"),"-","△")&amp;"】"))</f>
        <v>【84.89】</v>
      </c>
      <c r="DI6" s="21" t="str">
        <f>IF(DI7="",NA(),DI7)</f>
        <v>-</v>
      </c>
      <c r="DJ6" s="21" t="str">
        <f t="shared" ref="DJ6:DR6" si="12">IF(DJ7="",NA(),DJ7)</f>
        <v>-</v>
      </c>
      <c r="DK6" s="21" t="str">
        <f t="shared" si="12"/>
        <v>-</v>
      </c>
      <c r="DL6" s="21" t="str">
        <f t="shared" si="12"/>
        <v>-</v>
      </c>
      <c r="DM6" s="21">
        <f t="shared" si="12"/>
        <v>6.08</v>
      </c>
      <c r="DN6" s="21" t="str">
        <f t="shared" si="12"/>
        <v>-</v>
      </c>
      <c r="DO6" s="21" t="str">
        <f t="shared" si="12"/>
        <v>-</v>
      </c>
      <c r="DP6" s="21" t="str">
        <f t="shared" si="12"/>
        <v>-</v>
      </c>
      <c r="DQ6" s="21" t="str">
        <f t="shared" si="12"/>
        <v>-</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192015</v>
      </c>
      <c r="D7" s="23">
        <v>46</v>
      </c>
      <c r="E7" s="23">
        <v>18</v>
      </c>
      <c r="F7" s="23">
        <v>0</v>
      </c>
      <c r="G7" s="23">
        <v>0</v>
      </c>
      <c r="H7" s="23" t="s">
        <v>96</v>
      </c>
      <c r="I7" s="23" t="s">
        <v>97</v>
      </c>
      <c r="J7" s="23" t="s">
        <v>98</v>
      </c>
      <c r="K7" s="23" t="s">
        <v>99</v>
      </c>
      <c r="L7" s="23" t="s">
        <v>100</v>
      </c>
      <c r="M7" s="23" t="s">
        <v>101</v>
      </c>
      <c r="N7" s="24" t="s">
        <v>102</v>
      </c>
      <c r="O7" s="24">
        <v>33.86</v>
      </c>
      <c r="P7" s="24">
        <v>0.3</v>
      </c>
      <c r="Q7" s="24">
        <v>100</v>
      </c>
      <c r="R7" s="24">
        <v>2400</v>
      </c>
      <c r="S7" s="24">
        <v>183850</v>
      </c>
      <c r="T7" s="24">
        <v>212.47</v>
      </c>
      <c r="U7" s="24">
        <v>865.3</v>
      </c>
      <c r="V7" s="24">
        <v>546</v>
      </c>
      <c r="W7" s="24">
        <v>85.15</v>
      </c>
      <c r="X7" s="24">
        <v>6.41</v>
      </c>
      <c r="Y7" s="24" t="s">
        <v>102</v>
      </c>
      <c r="Z7" s="24" t="s">
        <v>102</v>
      </c>
      <c r="AA7" s="24" t="s">
        <v>102</v>
      </c>
      <c r="AB7" s="24" t="s">
        <v>102</v>
      </c>
      <c r="AC7" s="24">
        <v>108.98</v>
      </c>
      <c r="AD7" s="24" t="s">
        <v>102</v>
      </c>
      <c r="AE7" s="24" t="s">
        <v>102</v>
      </c>
      <c r="AF7" s="24" t="s">
        <v>102</v>
      </c>
      <c r="AG7" s="24" t="s">
        <v>102</v>
      </c>
      <c r="AH7" s="24">
        <v>105.56</v>
      </c>
      <c r="AI7" s="24">
        <v>100.06</v>
      </c>
      <c r="AJ7" s="24" t="s">
        <v>102</v>
      </c>
      <c r="AK7" s="24" t="s">
        <v>102</v>
      </c>
      <c r="AL7" s="24" t="s">
        <v>102</v>
      </c>
      <c r="AM7" s="24" t="s">
        <v>102</v>
      </c>
      <c r="AN7" s="24">
        <v>249.3</v>
      </c>
      <c r="AO7" s="24" t="s">
        <v>102</v>
      </c>
      <c r="AP7" s="24" t="s">
        <v>102</v>
      </c>
      <c r="AQ7" s="24" t="s">
        <v>102</v>
      </c>
      <c r="AR7" s="24" t="s">
        <v>102</v>
      </c>
      <c r="AS7" s="24">
        <v>40.89</v>
      </c>
      <c r="AT7" s="24">
        <v>84.61</v>
      </c>
      <c r="AU7" s="24" t="s">
        <v>102</v>
      </c>
      <c r="AV7" s="24" t="s">
        <v>102</v>
      </c>
      <c r="AW7" s="24" t="s">
        <v>102</v>
      </c>
      <c r="AX7" s="24" t="s">
        <v>102</v>
      </c>
      <c r="AY7" s="24">
        <v>72.239999999999995</v>
      </c>
      <c r="AZ7" s="24" t="s">
        <v>102</v>
      </c>
      <c r="BA7" s="24" t="s">
        <v>102</v>
      </c>
      <c r="BB7" s="24" t="s">
        <v>102</v>
      </c>
      <c r="BC7" s="24" t="s">
        <v>102</v>
      </c>
      <c r="BD7" s="24">
        <v>126.98</v>
      </c>
      <c r="BE7" s="24">
        <v>106.63</v>
      </c>
      <c r="BF7" s="24" t="s">
        <v>102</v>
      </c>
      <c r="BG7" s="24" t="s">
        <v>102</v>
      </c>
      <c r="BH7" s="24" t="s">
        <v>102</v>
      </c>
      <c r="BI7" s="24" t="s">
        <v>102</v>
      </c>
      <c r="BJ7" s="24">
        <v>0</v>
      </c>
      <c r="BK7" s="24" t="s">
        <v>102</v>
      </c>
      <c r="BL7" s="24" t="s">
        <v>102</v>
      </c>
      <c r="BM7" s="24" t="s">
        <v>102</v>
      </c>
      <c r="BN7" s="24" t="s">
        <v>102</v>
      </c>
      <c r="BO7" s="24">
        <v>537.62</v>
      </c>
      <c r="BP7" s="24">
        <v>386.06</v>
      </c>
      <c r="BQ7" s="24" t="s">
        <v>102</v>
      </c>
      <c r="BR7" s="24" t="s">
        <v>102</v>
      </c>
      <c r="BS7" s="24" t="s">
        <v>102</v>
      </c>
      <c r="BT7" s="24" t="s">
        <v>102</v>
      </c>
      <c r="BU7" s="24">
        <v>31.45</v>
      </c>
      <c r="BV7" s="24" t="s">
        <v>102</v>
      </c>
      <c r="BW7" s="24" t="s">
        <v>102</v>
      </c>
      <c r="BX7" s="24" t="s">
        <v>102</v>
      </c>
      <c r="BY7" s="24" t="s">
        <v>102</v>
      </c>
      <c r="BZ7" s="24">
        <v>37.880000000000003</v>
      </c>
      <c r="CA7" s="24">
        <v>51.14</v>
      </c>
      <c r="CB7" s="24" t="s">
        <v>102</v>
      </c>
      <c r="CC7" s="24" t="s">
        <v>102</v>
      </c>
      <c r="CD7" s="24" t="s">
        <v>102</v>
      </c>
      <c r="CE7" s="24" t="s">
        <v>102</v>
      </c>
      <c r="CF7" s="24">
        <v>513.79</v>
      </c>
      <c r="CG7" s="24" t="s">
        <v>102</v>
      </c>
      <c r="CH7" s="24" t="s">
        <v>102</v>
      </c>
      <c r="CI7" s="24" t="s">
        <v>102</v>
      </c>
      <c r="CJ7" s="24" t="s">
        <v>102</v>
      </c>
      <c r="CK7" s="24">
        <v>355.98</v>
      </c>
      <c r="CL7" s="24">
        <v>329.31</v>
      </c>
      <c r="CM7" s="24" t="s">
        <v>102</v>
      </c>
      <c r="CN7" s="24" t="s">
        <v>102</v>
      </c>
      <c r="CO7" s="24" t="s">
        <v>102</v>
      </c>
      <c r="CP7" s="24" t="s">
        <v>102</v>
      </c>
      <c r="CQ7" s="24">
        <v>43.25</v>
      </c>
      <c r="CR7" s="24" t="s">
        <v>102</v>
      </c>
      <c r="CS7" s="24" t="s">
        <v>102</v>
      </c>
      <c r="CT7" s="24" t="s">
        <v>102</v>
      </c>
      <c r="CU7" s="24" t="s">
        <v>102</v>
      </c>
      <c r="CV7" s="24">
        <v>71.180000000000007</v>
      </c>
      <c r="CW7" s="24">
        <v>54.37</v>
      </c>
      <c r="CX7" s="24" t="s">
        <v>102</v>
      </c>
      <c r="CY7" s="24" t="s">
        <v>102</v>
      </c>
      <c r="CZ7" s="24" t="s">
        <v>102</v>
      </c>
      <c r="DA7" s="24" t="s">
        <v>102</v>
      </c>
      <c r="DB7" s="24">
        <v>100</v>
      </c>
      <c r="DC7" s="24" t="s">
        <v>102</v>
      </c>
      <c r="DD7" s="24" t="s">
        <v>102</v>
      </c>
      <c r="DE7" s="24" t="s">
        <v>102</v>
      </c>
      <c r="DF7" s="24" t="s">
        <v>102</v>
      </c>
      <c r="DG7" s="24">
        <v>70.92</v>
      </c>
      <c r="DH7" s="24">
        <v>84.89</v>
      </c>
      <c r="DI7" s="24" t="s">
        <v>102</v>
      </c>
      <c r="DJ7" s="24" t="s">
        <v>102</v>
      </c>
      <c r="DK7" s="24" t="s">
        <v>102</v>
      </c>
      <c r="DL7" s="24" t="s">
        <v>102</v>
      </c>
      <c r="DM7" s="24">
        <v>6.08</v>
      </c>
      <c r="DN7" s="24" t="s">
        <v>102</v>
      </c>
      <c r="DO7" s="24" t="s">
        <v>102</v>
      </c>
      <c r="DP7" s="24" t="s">
        <v>102</v>
      </c>
      <c r="DQ7" s="24" t="s">
        <v>102</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YJ142</cp:lastModifiedBy>
  <cp:lastPrinted>2026-01-27T07:36:59Z</cp:lastPrinted>
  <dcterms:created xsi:type="dcterms:W3CDTF">2025-12-23T06:30:26Z</dcterms:created>
  <dcterms:modified xsi:type="dcterms:W3CDTF">2026-02-19T02:22:03Z</dcterms:modified>
  <cp:category/>
</cp:coreProperties>
</file>