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施設係\★関野\○農集排\○調査もの（財政・市町村課）\00031 Fw_ 【山梨県市町村振興課：２／６〆】公営企業に係る経営比較\【経営比較分析表】2024_192015_46_1718\"/>
    </mc:Choice>
  </mc:AlternateContent>
  <xr:revisionPtr revIDLastSave="0" documentId="13_ncr:1_{B5ABE8B8-9D4D-43BE-9194-58680D896D65}" xr6:coauthVersionLast="47" xr6:coauthVersionMax="47" xr10:uidLastSave="{00000000-0000-0000-0000-000000000000}"/>
  <workbookProtection workbookAlgorithmName="SHA-512" workbookHashValue="k4o25JCcI98tJU9Z5HcQ3JsJiTdQZynqNS9zjspCizYVmHPqmVpkjT15AGEBcIJrPgWE48RnbrCf/T6mz31Bmg==" workbookSaltValue="3LszEzZfraa0v+CZeQK3H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E85" i="4"/>
  <c r="BB10" i="4"/>
  <c r="AT10" i="4"/>
  <c r="P10" i="4"/>
  <c r="W8" i="4"/>
  <c r="P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<sst xmlns="http://schemas.openxmlformats.org/spreadsheetml/2006/main" count="319" uniqueCount="118">
  <si>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</si>
  <si>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</si>
  <si>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</si>
  <si>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</si>
  <si>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</si>
  <si>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</si>
  <si>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</si>
  <si>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</si>
  <si>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</si>
  <si>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</si>
  <si>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</si>
  <si>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</si>
  <si>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</si>
  <si>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</si>
  <si>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</si>
  <si>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</si>
  <si>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</si>
  <si>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</si>
  <si>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</si>
  <si>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</si>
  <si>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</si>
  <si>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</si>
  <si>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</si>
  <si>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</si>
  <si>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</si>
  <si>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</si>
  <si>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</si>
  <si>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</si>
  <si>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</si>
  <si>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</si>
  <si>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</si>
  <si>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</si>
  <si>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</si>
  <si>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</si>
  <si>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</si>
  <si>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</si>
  <si>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</si>
  <si>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</si>
  <si>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</si>
  <si>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</si>
  <si>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</si>
  <si>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</si>
  <si>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</si>
  <si>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</si>
  <si>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</si>
  <si>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</si>
  <si>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</si>
  <si>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</si>
  <si>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</si>
  <si>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</si>
  <si>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</si>
  <si>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</si>
  <si>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</si>
  <si>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</si>
  <si>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</si>
  <si>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</si>
  <si>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</si>
  <si>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</si>
  <si>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</si>
  <si>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</si>
  <si>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</si>
  <si>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</si>
  <si>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</si>
  <si>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</si>
  <si>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</si>
  <si>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</si>
  <si>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</si>
  <si>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</si>
  <si>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</si>
  <si>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</si>
  <si>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</si>
  <si>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</si>
  <si>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</si>
  <si>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</si>
  <si>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</si>
  <si>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</si>
  <si>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</si>
  <si>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</si>
  <si>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</si>
  <si>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</si>
  <si>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</si>
  <si>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</si>
  <si>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</si>
  <si>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</si>
  <si>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</si>
  <si>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</si>
  <si>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</si>
  <si>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</si>
  <si>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</si>
  <si>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</si>
  <si>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</si>
  <si>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</si>
  <si>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</si>
  <si>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</si>
  <si>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</si>
  <si>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</si>
  <si>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</si>
  <si>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</si>
  <si>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</si>
  <si>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</si>
  <si>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</si>
  <si>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</si>
  <si>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</si>
  <si>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</si>
  <si>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</si>
  <si>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</si>
  <si>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</si>
  <si>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</si>
  <si>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</si>
  <si>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</si>
  <si>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</si>
  <si>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</si>
  <si>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</si>
  <si>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</si>
  <si>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</si>
  <si>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有形固定資産減価償却率については、法適用にあたり、帳簿原価から減価償却累計額を差引いた価額をもって法適用時の帳簿原価としているため、類似団体と比較して低くなっている。
　管渠老朽化率及び管渠改善率については、法定耐用年数を経過した管渠がないことから、いずれも0%となっている。</t>
    <rPh sb="3" eb="5">
      <t>コテイ</t>
    </rPh>
    <rPh sb="5" eb="7">
      <t>シサン</t>
    </rPh>
    <rPh sb="7" eb="9">
      <t>ゲンカ</t>
    </rPh>
    <rPh sb="9" eb="11">
      <t>ショウキャク</t>
    </rPh>
    <rPh sb="11" eb="12">
      <t>リツ</t>
    </rPh>
    <rPh sb="18" eb="21">
      <t>ホウテキヨウ</t>
    </rPh>
    <rPh sb="26" eb="28">
      <t>チョウボ</t>
    </rPh>
    <rPh sb="28" eb="30">
      <t>ゲンカ</t>
    </rPh>
    <rPh sb="32" eb="39">
      <t>ゲンカショウキャクルイケイガク</t>
    </rPh>
    <rPh sb="40" eb="41">
      <t>サ</t>
    </rPh>
    <rPh sb="41" eb="42">
      <t>ヒ</t>
    </rPh>
    <rPh sb="76" eb="77">
      <t>ヒク</t>
    </rPh>
    <phoneticPr fontId="4"/>
  </si>
  <si>
    <t>　経常収支比率は100％を上回っているが、経費回収率及び施設稼働率が低くなっていることから、一般会計繰入金に依存した経営となっている。
　当該地区は過疎化・高齢化の進行により処理区域内人口の減少が続いており、使用料収入の減少を見込んだ経営改善が必要である。
　今後、管渠等の施設が法定耐用年数を迎えることに備えて、定期的な保守点検と計画的な施設の更新による長寿命化を図り、経営の効率化と安定的な事業の継続に努めていく。</t>
    <phoneticPr fontId="4"/>
  </si>
  <si>
    <t>　農業集落排水事業は、令和6年度より地方公営企業法を適用している。
　経常収支比率は100%を超えており、類似団体の平均値と比べて同水準であるが、一般会計繰入金により経費を賄っているため、引き続き経営改善に取り組む必要がある。
　流動比率は類似団体と比較して低い水準にあり、短期的な債務については、当該年度に繰り入れる一般会計繰入金により賄っている。
　企業債残高事業規模比率は、企業債元金の全額を一般会計で負担することとしているため0％となっている。
　経費回収率は、処理区域内人口の減少に伴って使用料収入が減少しており、類似団体と比較して低くなっている。
　汚水処理原価は、類似団体と比較するとやや低いが、全国平均と比較すると高くなっており、より効率的な汚水処理に努める必要がある。
　施設利用率については、処理区域内人口の減少により、処理能力に対して処理水量が少ないことから、類似団体と比較して低くなっている。
　水洗化率は、法適用以前の水準から横ばいとなっている。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</si>
</sst>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43-4313-8834-FFF34E5A3A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843-4313-8834-FFF34E5A3A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18.07</c:v>
                </c:pt>
              </c:numCache>
            </c:numRef>
          </c:val>
          <c:extLst>
            <c:ext xmlns:c16="http://schemas.microsoft.com/office/drawing/2014/chart" uri="{C3380CC4-5D6E-409C-BE32-E72D297353CC}">
              <c16:uniqueId val="{00000000-1ED2-4611-A00F-0096241A6C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ED2-4611-A00F-0096241A6C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94.02</c:v>
                </c:pt>
              </c:numCache>
            </c:numRef>
          </c:val>
          <c:extLst>
            <c:ext xmlns:c16="http://schemas.microsoft.com/office/drawing/2014/chart" uri="{C3380CC4-5D6E-409C-BE32-E72D297353CC}">
              <c16:uniqueId val="{00000000-E30B-475F-B226-8F9E346D82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30B-475F-B226-8F9E346D82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103.31</c:v>
                </c:pt>
              </c:numCache>
            </c:numRef>
          </c:val>
          <c:extLst>
            <c:ext xmlns:c16="http://schemas.microsoft.com/office/drawing/2014/chart" uri="{C3380CC4-5D6E-409C-BE32-E72D297353CC}">
              <c16:uniqueId val="{00000000-C295-473F-8CFD-8429A082CA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295-473F-8CFD-8429A082CA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4.21</c:v>
                </c:pt>
              </c:numCache>
            </c:numRef>
          </c:val>
          <c:extLst>
            <c:ext xmlns:c16="http://schemas.microsoft.com/office/drawing/2014/chart" uri="{C3380CC4-5D6E-409C-BE32-E72D297353CC}">
              <c16:uniqueId val="{00000000-6374-4A02-A1F7-2CD024C337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374-4A02-A1F7-2CD024C337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93-4ECB-AD0D-F9FF1235FD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893-4ECB-AD0D-F9FF1235FD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379-4B07-B3BB-BBC42FEEA4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379-4B07-B3BB-BBC42FEEA4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37.520000000000003</c:v>
                </c:pt>
              </c:numCache>
            </c:numRef>
          </c:val>
          <c:extLst>
            <c:ext xmlns:c16="http://schemas.microsoft.com/office/drawing/2014/chart" uri="{C3380CC4-5D6E-409C-BE32-E72D297353CC}">
              <c16:uniqueId val="{00000000-C367-45B9-ACA9-782BC02C58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367-45B9-ACA9-782BC02C58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483-420E-B0C4-89DEAAD67B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C483-420E-B0C4-89DEAAD67B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33.299999999999997</c:v>
                </c:pt>
              </c:numCache>
            </c:numRef>
          </c:val>
          <c:extLst>
            <c:ext xmlns:c16="http://schemas.microsoft.com/office/drawing/2014/chart" uri="{C3380CC4-5D6E-409C-BE32-E72D297353CC}">
              <c16:uniqueId val="{00000000-5C53-4F04-AE48-AE5A4D1C78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C53-4F04-AE48-AE5A4D1C78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304.69</c:v>
                </c:pt>
              </c:numCache>
            </c:numRef>
          </c:val>
          <c:extLst>
            <c:ext xmlns:c16="http://schemas.microsoft.com/office/drawing/2014/chart" uri="{C3380CC4-5D6E-409C-BE32-E72D297353CC}">
              <c16:uniqueId val="{00000000-104B-404F-BD16-0801B70755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04B-404F-BD16-0801B70755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9" zoomScaleNormal="100" workbookViewId="0">
      <selection activeCell="BF37" sqref="BF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甲府市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183850</v>
      </c>
      <c r="AM8" s="41"/>
      <c r="AN8" s="41"/>
      <c r="AO8" s="41"/>
      <c r="AP8" s="41"/>
      <c r="AQ8" s="41"/>
      <c r="AR8" s="41"/>
      <c r="AS8" s="41"/>
      <c r="AT8" s="34">
        <f>データ!T6</f>
        <v>212.47</v>
      </c>
      <c r="AU8" s="34"/>
      <c r="AV8" s="34"/>
      <c r="AW8" s="34"/>
      <c r="AX8" s="34"/>
      <c r="AY8" s="34"/>
      <c r="AZ8" s="34"/>
      <c r="BA8" s="34"/>
      <c r="BB8" s="34">
        <f>データ!U6</f>
        <v>865.3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93.77</v>
      </c>
      <c r="J10" s="34"/>
      <c r="K10" s="34"/>
      <c r="L10" s="34"/>
      <c r="M10" s="34"/>
      <c r="N10" s="34"/>
      <c r="O10" s="34"/>
      <c r="P10" s="34">
        <f>データ!P6</f>
        <v>0.1</v>
      </c>
      <c r="Q10" s="34"/>
      <c r="R10" s="34"/>
      <c r="S10" s="34"/>
      <c r="T10" s="34"/>
      <c r="U10" s="34"/>
      <c r="V10" s="34"/>
      <c r="W10" s="34">
        <f>データ!Q6</f>
        <v>100</v>
      </c>
      <c r="X10" s="34"/>
      <c r="Y10" s="34"/>
      <c r="Z10" s="34"/>
      <c r="AA10" s="34"/>
      <c r="AB10" s="34"/>
      <c r="AC10" s="34"/>
      <c r="AD10" s="41">
        <f>データ!R6</f>
        <v>4200</v>
      </c>
      <c r="AE10" s="41"/>
      <c r="AF10" s="41"/>
      <c r="AG10" s="41"/>
      <c r="AH10" s="41"/>
      <c r="AI10" s="41"/>
      <c r="AJ10" s="41"/>
      <c r="AK10" s="2"/>
      <c r="AL10" s="41">
        <f>データ!V6</f>
        <v>184</v>
      </c>
      <c r="AM10" s="41"/>
      <c r="AN10" s="41"/>
      <c r="AO10" s="41"/>
      <c r="AP10" s="41"/>
      <c r="AQ10" s="41"/>
      <c r="AR10" s="41"/>
      <c r="AS10" s="41"/>
      <c r="AT10" s="34">
        <f>データ!W6</f>
        <v>0.13</v>
      </c>
      <c r="AU10" s="34"/>
      <c r="AV10" s="34"/>
      <c r="AW10" s="34"/>
      <c r="AX10" s="34"/>
      <c r="AY10" s="34"/>
      <c r="AZ10" s="34"/>
      <c r="BA10" s="34"/>
      <c r="BB10" s="34">
        <f>データ!X6</f>
        <v>1415.38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PlyDnS1DNqf07sIJXlAEeEJU5V6JeK9kH8WwNji6D6M0OvFGVjLjgdyF4Lz1arRp9K31+iE0fZFc5SzSTUYoA==" saltValue="ijMyVXmNiajSxkZ53HRc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192015</v>
      </c>
      <c r="D6" s="19">
        <f t="shared" si="3"/>
        <v>46</v>
      </c>
      <c r="E6" s="19">
        <f t="shared" si="3"/>
        <v>17</v>
      </c>
      <c r="F6" s="19">
        <f t="shared" si="3"/>
        <v>5</v>
      </c>
      <c r="G6" s="19">
        <f t="shared" si="3"/>
        <v>0</v>
      </c>
      <c r="H6" s="19" t="str">
        <f t="shared" si="3"/>
        <v>山梨県　甲府市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93.77</v>
      </c>
      <c r="P6" s="20">
        <f t="shared" si="3"/>
        <v>0.1</v>
      </c>
      <c r="Q6" s="20">
        <f t="shared" si="3"/>
        <v>100</v>
      </c>
      <c r="R6" s="20">
        <f t="shared" si="3"/>
        <v>4200</v>
      </c>
      <c r="S6" s="20">
        <f t="shared" si="3"/>
        <v>183850</v>
      </c>
      <c r="T6" s="20">
        <f t="shared" si="3"/>
        <v>212.47</v>
      </c>
      <c r="U6" s="20">
        <f t="shared" si="3"/>
        <v>865.3</v>
      </c>
      <c r="V6" s="20">
        <f t="shared" si="3"/>
        <v>184</v>
      </c>
      <c r="W6" s="20">
        <f t="shared" si="3"/>
        <v>0.13</v>
      </c>
      <c r="X6" s="20">
        <f t="shared" si="3"/>
        <v>1415.38</v>
      </c>
      <c r="Y6" s="21" t="str">
        <f>IF(Y7="",NA(),Y7)</f>
        <v>-</v>
      </c>
      <c r="Z6" s="21" t="str">
        <f t="shared" ref="Z6:AH6" si="4">IF(Z7="",NA(),Z7)</f>
        <v>-</v>
      </c>
      <c r="AA6" s="21" t="str">
        <f t="shared" si="4"/>
        <v>-</v>
      </c>
      <c r="AB6" s="21" t="str">
        <f t="shared" si="4"/>
        <v>-</v>
      </c>
      <c r="AC6" s="21">
        <f t="shared" si="4"/>
        <v>103.31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37.520000000000003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33.299999999999997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304.69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18.07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94.02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192015</v>
      </c>
      <c r="D7" s="23">
        <v>46</v>
      </c>
      <c r="E7" s="23">
        <v>17</v>
      </c>
      <c r="F7" s="23">
        <v>5</v>
      </c>
      <c r="G7" s="23">
        <v>0</v>
      </c>
      <c r="H7" s="23" t="s">
        <v>96</v>
      </c>
      <c r="I7" s="23" t="s">
        <v>97</v>
      </c>
      <c r="J7" s="23" t="s">
        <v>98</v>
      </c>
      <c r="K7" s="23" t="s">
        <v>99</v>
      </c>
      <c r="L7" s="23" t="s">
        <v>100</v>
      </c>
      <c r="M7" s="23" t="s">
        <v>101</v>
      </c>
      <c r="N7" s="24" t="s">
        <v>102</v>
      </c>
      <c r="O7" s="24">
        <v>93.77</v>
      </c>
      <c r="P7" s="24">
        <v>0.1</v>
      </c>
      <c r="Q7" s="24">
        <v>100</v>
      </c>
      <c r="R7" s="24">
        <v>4200</v>
      </c>
      <c r="S7" s="24">
        <v>183850</v>
      </c>
      <c r="T7" s="24">
        <v>212.47</v>
      </c>
      <c r="U7" s="24">
        <v>865.3</v>
      </c>
      <c r="V7" s="24">
        <v>184</v>
      </c>
      <c r="W7" s="24">
        <v>0.13</v>
      </c>
      <c r="X7" s="24">
        <v>1415.38</v>
      </c>
      <c r="Y7" s="24" t="s">
        <v>102</v>
      </c>
      <c r="Z7" s="24" t="s">
        <v>102</v>
      </c>
      <c r="AA7" s="24" t="s">
        <v>102</v>
      </c>
      <c r="AB7" s="24" t="s">
        <v>102</v>
      </c>
      <c r="AC7" s="24">
        <v>103.31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37.520000000000003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33.299999999999997</v>
      </c>
      <c r="BV7" s="24" t="s">
        <v>102</v>
      </c>
      <c r="BW7" s="24" t="s">
        <v>102</v>
      </c>
      <c r="BX7" s="24" t="s">
        <v>102</v>
      </c>
      <c r="BY7" s="24" t="s">
        <v>102</v>
      </c>
      <c r="BZ7" s="24">
        <v>47.96</v>
      </c>
      <c r="CA7" s="24">
        <v>54.51</v>
      </c>
      <c r="CB7" s="24" t="s">
        <v>102</v>
      </c>
      <c r="CC7" s="24" t="s">
        <v>102</v>
      </c>
      <c r="CD7" s="24" t="s">
        <v>102</v>
      </c>
      <c r="CE7" s="24" t="s">
        <v>102</v>
      </c>
      <c r="CF7" s="24">
        <v>304.69</v>
      </c>
      <c r="CG7" s="24" t="s">
        <v>102</v>
      </c>
      <c r="CH7" s="24" t="s">
        <v>102</v>
      </c>
      <c r="CI7" s="24" t="s">
        <v>102</v>
      </c>
      <c r="CJ7" s="24" t="s">
        <v>102</v>
      </c>
      <c r="CK7" s="24">
        <v>325.85000000000002</v>
      </c>
      <c r="CL7" s="24">
        <v>286.33</v>
      </c>
      <c r="CM7" s="24" t="s">
        <v>102</v>
      </c>
      <c r="CN7" s="24" t="s">
        <v>102</v>
      </c>
      <c r="CO7" s="24" t="s">
        <v>102</v>
      </c>
      <c r="CP7" s="24" t="s">
        <v>102</v>
      </c>
      <c r="CQ7" s="24">
        <v>18.07</v>
      </c>
      <c r="CR7" s="24" t="s">
        <v>102</v>
      </c>
      <c r="CS7" s="24" t="s">
        <v>102</v>
      </c>
      <c r="CT7" s="24" t="s">
        <v>102</v>
      </c>
      <c r="CU7" s="24" t="s">
        <v>102</v>
      </c>
      <c r="CV7" s="24">
        <v>45.32</v>
      </c>
      <c r="CW7" s="24">
        <v>49.92</v>
      </c>
      <c r="CX7" s="24" t="s">
        <v>102</v>
      </c>
      <c r="CY7" s="24" t="s">
        <v>102</v>
      </c>
      <c r="CZ7" s="24" t="s">
        <v>102</v>
      </c>
      <c r="DA7" s="24" t="s">
        <v>102</v>
      </c>
      <c r="DB7" s="24">
        <v>94.02</v>
      </c>
      <c r="DC7" s="24" t="s">
        <v>102</v>
      </c>
      <c r="DD7" s="24" t="s">
        <v>102</v>
      </c>
      <c r="DE7" s="24" t="s">
        <v>102</v>
      </c>
      <c r="DF7" s="24" t="s">
        <v>102</v>
      </c>
      <c r="DG7" s="24">
        <v>83.54</v>
      </c>
      <c r="DH7" s="24">
        <v>87.8</v>
      </c>
      <c r="DI7" s="24" t="s">
        <v>102</v>
      </c>
      <c r="DJ7" s="24" t="s">
        <v>102</v>
      </c>
      <c r="DK7" s="24" t="s">
        <v>102</v>
      </c>
      <c r="DL7" s="24" t="s">
        <v>102</v>
      </c>
      <c r="DM7" s="24">
        <v>4.21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YJ794</cp:lastModifiedBy>
  <cp:lastPrinted>2026-02-06T02:38:57Z</cp:lastPrinted>
  <dcterms:created xsi:type="dcterms:W3CDTF">2025-12-23T06:19:40Z</dcterms:created>
  <dcterms:modified xsi:type="dcterms:W3CDTF">2026-02-06T02:42:38Z</dcterms:modified>
  <cp:category/>
</cp:coreProperties>
</file>