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3_経理係\01共通（経理係）\01照会・調査\R7照会・依頼等\97 未【2.6〆】公営企業における経営比較分析表（令和6年度決算）\2.回答\下水\"/>
    </mc:Choice>
  </mc:AlternateContent>
  <xr:revisionPtr revIDLastSave="0" documentId="13_ncr:1_{807C1D83-9C8F-4F0F-AC12-3514D495E945}" xr6:coauthVersionLast="47" xr6:coauthVersionMax="47" xr10:uidLastSave="{00000000-0000-0000-0000-000000000000}"/>
  <workbookProtection workbookAlgorithmName="SHA-512" workbookHashValue="DzcgqJFiZ+flDtaLAP1V8mHI/OjtGsBQRDtHw3frFVdUpiTbKFuBTneBN6BNlwdb8qY6sKpBDnQReT1goBfRJg==" workbookSaltValue="XZlddbrsG9V/owAYIOWBKg==" workbookSpinCount="100000" lockStructure="1"/>
  <bookViews>
    <workbookView xWindow="-19320" yWindow="-22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P10"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<sst xmlns="http://schemas.openxmlformats.org/spreadsheetml/2006/main" count="231" uniqueCount="117">
  <si>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</si>
  <si>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</si>
  <si>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</si>
  <si>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</si>
  <si>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</si>
  <si>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</si>
  <si>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</si>
  <si>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</si>
  <si>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</si>
  <si>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</si>
  <si>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</si>
  <si>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</si>
  <si>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</si>
  <si>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</si>
  <si>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</si>
  <si>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</si>
  <si>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</si>
  <si>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</si>
  <si>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</si>
  <si>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</si>
  <si>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</si>
  <si>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</si>
  <si>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</si>
  <si>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</si>
  <si>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</si>
  <si>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</si>
  <si>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</si>
  <si>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</si>
  <si>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</si>
  <si>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</si>
  <si>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</si>
  <si>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</si>
  <si>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</si>
  <si>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</si>
  <si>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</si>
  <si>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</si>
  <si>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</si>
  <si>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</si>
  <si>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</si>
  <si>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</si>
  <si>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</si>
  <si>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</si>
  <si>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</si>
  <si>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</si>
  <si>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</si>
  <si>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</si>
  <si>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</si>
  <si>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</si>
  <si>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</si>
  <si>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</si>
  <si>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</si>
  <si>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</si>
  <si>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</si>
  <si>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</si>
  <si>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</si>
  <si>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</si>
  <si>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</si>
  <si>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</si>
  <si>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</si>
  <si>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</si>
  <si>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</si>
  <si>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</si>
  <si>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</si>
  <si>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</si>
  <si>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</si>
  <si>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</si>
  <si>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</si>
  <si>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</si>
  <si>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</si>
  <si>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</si>
  <si>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</si>
  <si>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</si>
  <si>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</si>
  <si>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</si>
  <si>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</si>
  <si>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</si>
  <si>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</si>
  <si>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</si>
  <si>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</si>
  <si>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</si>
  <si>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</si>
  <si>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</si>
  <si>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</si>
  <si>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</si>
  <si>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</si>
  <si>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</si>
  <si>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</si>
  <si>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</si>
  <si>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</si>
  <si>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</si>
  <si>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</si>
  <si>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</si>
  <si>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</si>
  <si>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</si>
  <si>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</si>
  <si>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</si>
  <si>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</si>
  <si>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</si>
  <si>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</si>
  <si>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</si>
  <si>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</si>
  <si>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</si>
  <si>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</si>
  <si>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</si>
  <si>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</si>
  <si>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</si>
  <si>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</si>
  <si>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</si>
  <si>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</si>
  <si>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</si>
  <si>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</si>
  <si>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</si>
  <si>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</si>
  <si>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</si>
  <si>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下水道事業は、高度経済成長期に整備した施設の更新時期を迎えるとともに、人口減少等による収入減の傾向が継続する厳しい経営環境のなか、経営戦略に基づく事業を着実に進め、経営の改善に努めてきた。
そのため、経常収支比率及び経費回収率等の指標からは、経営の健全性・効率性が継続的に確保されていると判断できる。
物価及び労務費の高騰により、今後も経常費用の増加が見込まれるが、「甲府市上下水道事業経営戦略2025」に基づき、中・長期的視点に立った経年化施設の整備及び管路更新等の事業を着実に進めることにより、施設の強靭化等を図り、将来に健全で安定した下水道事業を繋げられるように、効率的な事業経営に努めていく。</t>
    <phoneticPr fontId="4"/>
  </si>
  <si>
    <t>有形固定資産減価償却率は、前年度と比較して上昇し、類似団体の平均値と同程度の数値となっている。
管渠老朽化率及び管渠改善率は、法定耐用年数を経過した管渠がなく、改善を必要とする管渠が少ないため、類似団体と比較し低い数値となっている。
今後も「甲府市公共下水道ストックマネジメント計画」等に基づき、施設の適切な維持管理を行うとともに更新投資の適正化を図り、施設や管渠の改築を効果的に進めていく。</t>
    <rPh sb="0" eb="2">
      <t>ユウケイ</t>
    </rPh>
    <rPh sb="2" eb="4">
      <t>コテイ</t>
    </rPh>
    <rPh sb="4" eb="6">
      <t>シサン</t>
    </rPh>
    <rPh sb="6" eb="8">
      <t>ゲンカ</t>
    </rPh>
    <rPh sb="8" eb="10">
      <t>ショウキャク</t>
    </rPh>
    <rPh sb="10" eb="11">
      <t>リツ</t>
    </rPh>
    <rPh sb="13" eb="16">
      <t>ゼンネンド</t>
    </rPh>
    <rPh sb="17" eb="19">
      <t>ヒカク</t>
    </rPh>
    <rPh sb="21" eb="23">
      <t>ジョウショウ</t>
    </rPh>
    <rPh sb="25" eb="27">
      <t>ルイジ</t>
    </rPh>
    <rPh sb="27" eb="29">
      <t>ダンタイ</t>
    </rPh>
    <rPh sb="30" eb="33">
      <t>ヘイキンチ</t>
    </rPh>
    <rPh sb="34" eb="37">
      <t>ドウテイド</t>
    </rPh>
    <rPh sb="38" eb="40">
      <t>スウチ</t>
    </rPh>
    <rPh sb="48" eb="49">
      <t>カン</t>
    </rPh>
    <rPh sb="49" eb="50">
      <t>キョ</t>
    </rPh>
    <rPh sb="50" eb="53">
      <t>ロウキュウカ</t>
    </rPh>
    <rPh sb="53" eb="54">
      <t>リツ</t>
    </rPh>
    <rPh sb="54" eb="55">
      <t>オヨ</t>
    </rPh>
    <rPh sb="56" eb="57">
      <t>カン</t>
    </rPh>
    <rPh sb="57" eb="58">
      <t>キョ</t>
    </rPh>
    <rPh sb="58" eb="60">
      <t>カイゼン</t>
    </rPh>
    <rPh sb="60" eb="61">
      <t>リツ</t>
    </rPh>
    <rPh sb="63" eb="65">
      <t>ホウテイ</t>
    </rPh>
    <rPh sb="65" eb="67">
      <t>タイヨウ</t>
    </rPh>
    <rPh sb="67" eb="69">
      <t>ネンスウ</t>
    </rPh>
    <rPh sb="70" eb="72">
      <t>ケイカ</t>
    </rPh>
    <rPh sb="74" eb="75">
      <t>カン</t>
    </rPh>
    <rPh sb="75" eb="76">
      <t>キョ</t>
    </rPh>
    <rPh sb="80" eb="82">
      <t>カイゼン</t>
    </rPh>
    <rPh sb="83" eb="85">
      <t>ヒツヨウ</t>
    </rPh>
    <rPh sb="88" eb="89">
      <t>カン</t>
    </rPh>
    <rPh sb="89" eb="90">
      <t>キョ</t>
    </rPh>
    <rPh sb="91" eb="92">
      <t>スク</t>
    </rPh>
    <rPh sb="97" eb="99">
      <t>ルイジ</t>
    </rPh>
    <rPh sb="99" eb="101">
      <t>ダンタイ</t>
    </rPh>
    <rPh sb="102" eb="104">
      <t>ヒカク</t>
    </rPh>
    <rPh sb="105" eb="106">
      <t>ヒク</t>
    </rPh>
    <rPh sb="107" eb="109">
      <t>スウチ</t>
    </rPh>
    <rPh sb="117" eb="119">
      <t>コンゴ</t>
    </rPh>
    <rPh sb="121" eb="124">
      <t>コウフシ</t>
    </rPh>
    <rPh sb="124" eb="126">
      <t>コウキョウ</t>
    </rPh>
    <rPh sb="126" eb="129">
      <t>ゲスイドウ</t>
    </rPh>
    <rPh sb="139" eb="141">
      <t>ケイカク</t>
    </rPh>
    <rPh sb="142" eb="143">
      <t>トウ</t>
    </rPh>
    <rPh sb="144" eb="145">
      <t>モト</t>
    </rPh>
    <rPh sb="148" eb="150">
      <t>シセツ</t>
    </rPh>
    <rPh sb="151" eb="153">
      <t>テキセツ</t>
    </rPh>
    <rPh sb="154" eb="156">
      <t>イジ</t>
    </rPh>
    <rPh sb="156" eb="158">
      <t>カンリ</t>
    </rPh>
    <rPh sb="159" eb="160">
      <t>オコナ</t>
    </rPh>
    <rPh sb="165" eb="167">
      <t>コウシン</t>
    </rPh>
    <rPh sb="167" eb="169">
      <t>トウシ</t>
    </rPh>
    <rPh sb="170" eb="173">
      <t>テキセイカ</t>
    </rPh>
    <rPh sb="174" eb="175">
      <t>ハカ</t>
    </rPh>
    <rPh sb="177" eb="179">
      <t>シセツ</t>
    </rPh>
    <rPh sb="180" eb="181">
      <t>カン</t>
    </rPh>
    <rPh sb="181" eb="182">
      <t>キョ</t>
    </rPh>
    <rPh sb="183" eb="185">
      <t>カイチク</t>
    </rPh>
    <rPh sb="186" eb="189">
      <t>コウカテキ</t>
    </rPh>
    <rPh sb="190" eb="191">
      <t>スス</t>
    </rPh>
    <phoneticPr fontId="4"/>
  </si>
  <si>
    <t>経営収支比率は、前年度と比較して下降したものの、引き続き100％を上回っていることから、使用料収入等によって維持管理費や支払利息等の費用を賄えている。類似団体の平均値と比較して高い数値であり、安定した経営状況を維持している。
流動比率は、100％を大きく下回る数値となっている。しかしながら、短期的な債務に対しては、期中の下水道使用料収入や一般会計繰入金等で賄うことができ、支払い能力は確保できている。
企業債残高対事業規模比率は、前年度と変わらず高い数値であるが、企業債の償還が進むことにより、下降傾向にある。
経費回収率と汚水処理原価に大きな増減はない。
施設利用率は、前年度と比較して上昇し、類似団体の平均値と比較して高い数値となっている。（※表中の⑦施設利用率における令和5年度の数値42.40は誤りで、正しくは77.10である）
水洗化率は、前年度と比較して上昇し、類似団体の平均値と比較して高い数値となっている。今後も効果的な普及活動を進め、水洗化率の向上を図る。</t>
    <rPh sb="0" eb="2">
      <t>ケイエイ</t>
    </rPh>
    <rPh sb="2" eb="4">
      <t>シュウシ</t>
    </rPh>
    <rPh sb="4" eb="6">
      <t>ヒリツ</t>
    </rPh>
    <rPh sb="8" eb="11">
      <t>ゼンネンド</t>
    </rPh>
    <rPh sb="12" eb="14">
      <t>ヒカク</t>
    </rPh>
    <rPh sb="16" eb="18">
      <t>カコウ</t>
    </rPh>
    <rPh sb="24" eb="25">
      <t>ヒ</t>
    </rPh>
    <rPh sb="26" eb="27">
      <t>ツヅ</t>
    </rPh>
    <rPh sb="33" eb="35">
      <t>ウワマワ</t>
    </rPh>
    <rPh sb="44" eb="47">
      <t>シヨウリョウ</t>
    </rPh>
    <rPh sb="47" eb="49">
      <t>シュウニュウ</t>
    </rPh>
    <rPh sb="49" eb="50">
      <t>トウ</t>
    </rPh>
    <rPh sb="54" eb="56">
      <t>イジ</t>
    </rPh>
    <rPh sb="56" eb="59">
      <t>カンリヒ</t>
    </rPh>
    <rPh sb="60" eb="62">
      <t>シハラ</t>
    </rPh>
    <rPh sb="62" eb="64">
      <t>リソク</t>
    </rPh>
    <rPh sb="64" eb="65">
      <t>トウ</t>
    </rPh>
    <rPh sb="66" eb="68">
      <t>ヒヨウ</t>
    </rPh>
    <rPh sb="69" eb="70">
      <t>マカナ</t>
    </rPh>
    <rPh sb="75" eb="77">
      <t>ルイジ</t>
    </rPh>
    <rPh sb="77" eb="79">
      <t>ダンタイ</t>
    </rPh>
    <rPh sb="80" eb="83">
      <t>ヘイキンチ</t>
    </rPh>
    <rPh sb="84" eb="86">
      <t>ヒカク</t>
    </rPh>
    <rPh sb="88" eb="89">
      <t>タカ</t>
    </rPh>
    <rPh sb="90" eb="92">
      <t>スウチ</t>
    </rPh>
    <rPh sb="96" eb="98">
      <t>アンテイ</t>
    </rPh>
    <rPh sb="100" eb="102">
      <t>ケイエイ</t>
    </rPh>
    <rPh sb="102" eb="104">
      <t>ジョウキョウ</t>
    </rPh>
    <rPh sb="105" eb="107">
      <t>イジ</t>
    </rPh>
    <rPh sb="113" eb="115">
      <t>リュウドウ</t>
    </rPh>
    <rPh sb="115" eb="117">
      <t>ヒリツ</t>
    </rPh>
    <rPh sb="124" eb="125">
      <t>オオ</t>
    </rPh>
    <rPh sb="127" eb="129">
      <t>シタマワ</t>
    </rPh>
    <rPh sb="130" eb="132">
      <t>スウチ</t>
    </rPh>
    <rPh sb="146" eb="149">
      <t>タンキテキ</t>
    </rPh>
    <rPh sb="150" eb="152">
      <t>サイム</t>
    </rPh>
    <rPh sb="153" eb="154">
      <t>タイ</t>
    </rPh>
    <rPh sb="158" eb="160">
      <t>キチュウ</t>
    </rPh>
    <rPh sb="161" eb="164">
      <t>ゲスイドウ</t>
    </rPh>
    <rPh sb="164" eb="167">
      <t>シヨウリョウ</t>
    </rPh>
    <rPh sb="167" eb="169">
      <t>シュウニュウ</t>
    </rPh>
    <rPh sb="170" eb="172">
      <t>イッパン</t>
    </rPh>
    <rPh sb="172" eb="174">
      <t>カイケイ</t>
    </rPh>
    <rPh sb="174" eb="176">
      <t>クリイレ</t>
    </rPh>
    <rPh sb="176" eb="177">
      <t>キン</t>
    </rPh>
    <rPh sb="177" eb="178">
      <t>トウ</t>
    </rPh>
    <rPh sb="179" eb="180">
      <t>マカナ</t>
    </rPh>
    <rPh sb="187" eb="189">
      <t>シハラ</t>
    </rPh>
    <rPh sb="190" eb="192">
      <t>ノウリョク</t>
    </rPh>
    <rPh sb="193" eb="195">
      <t>カクホ</t>
    </rPh>
    <rPh sb="202" eb="204">
      <t>キギョウ</t>
    </rPh>
    <rPh sb="204" eb="205">
      <t>サイ</t>
    </rPh>
    <rPh sb="205" eb="207">
      <t>ザンダカ</t>
    </rPh>
    <rPh sb="207" eb="208">
      <t>タイ</t>
    </rPh>
    <rPh sb="208" eb="210">
      <t>ジギョウ</t>
    </rPh>
    <rPh sb="210" eb="212">
      <t>キボ</t>
    </rPh>
    <rPh sb="212" eb="214">
      <t>ヒリツ</t>
    </rPh>
    <rPh sb="216" eb="219">
      <t>ゼンネンド</t>
    </rPh>
    <rPh sb="220" eb="221">
      <t>カ</t>
    </rPh>
    <rPh sb="224" eb="225">
      <t>タカ</t>
    </rPh>
    <rPh sb="226" eb="228">
      <t>スウチ</t>
    </rPh>
    <rPh sb="233" eb="235">
      <t>キギョウ</t>
    </rPh>
    <rPh sb="235" eb="236">
      <t>サイ</t>
    </rPh>
    <rPh sb="237" eb="239">
      <t>ショウカン</t>
    </rPh>
    <rPh sb="240" eb="241">
      <t>スス</t>
    </rPh>
    <rPh sb="248" eb="250">
      <t>カコウ</t>
    </rPh>
    <rPh sb="250" eb="252">
      <t>ケイコウ</t>
    </rPh>
    <rPh sb="257" eb="262">
      <t>ケイヒカイシュウリツ</t>
    </rPh>
    <rPh sb="263" eb="265">
      <t>オスイ</t>
    </rPh>
    <rPh sb="265" eb="267">
      <t>ショリ</t>
    </rPh>
    <rPh sb="267" eb="269">
      <t>ゲンカ</t>
    </rPh>
    <rPh sb="270" eb="271">
      <t>オオ</t>
    </rPh>
    <rPh sb="273" eb="275">
      <t>ゾウゲン</t>
    </rPh>
    <rPh sb="280" eb="282">
      <t>シセツ</t>
    </rPh>
    <rPh sb="282" eb="284">
      <t>リヨウ</t>
    </rPh>
    <rPh sb="284" eb="285">
      <t>リツ</t>
    </rPh>
    <rPh sb="287" eb="290">
      <t>ゼンネンド</t>
    </rPh>
    <rPh sb="291" eb="293">
      <t>ヒカク</t>
    </rPh>
    <rPh sb="295" eb="297">
      <t>ジョウショウ</t>
    </rPh>
    <rPh sb="299" eb="301">
      <t>ルイジ</t>
    </rPh>
    <rPh sb="301" eb="303">
      <t>ダンタイ</t>
    </rPh>
    <rPh sb="304" eb="307">
      <t>ヘイキンチ</t>
    </rPh>
    <rPh sb="308" eb="310">
      <t>ヒカク</t>
    </rPh>
    <rPh sb="312" eb="313">
      <t>タカ</t>
    </rPh>
    <rPh sb="314" eb="316">
      <t>スウチ</t>
    </rPh>
    <rPh sb="325" eb="327">
      <t>ヒョウチュウ</t>
    </rPh>
    <rPh sb="329" eb="331">
      <t>シセツ</t>
    </rPh>
    <rPh sb="331" eb="333">
      <t>リヨウ</t>
    </rPh>
    <rPh sb="333" eb="334">
      <t>リツ</t>
    </rPh>
    <rPh sb="338" eb="340">
      <t>レイワ</t>
    </rPh>
    <rPh sb="341" eb="343">
      <t>ネンド</t>
    </rPh>
    <rPh sb="344" eb="346">
      <t>スウチ</t>
    </rPh>
    <rPh sb="352" eb="353">
      <t>アヤマ</t>
    </rPh>
    <rPh sb="356" eb="357">
      <t>タダ</t>
    </rPh>
    <rPh sb="370" eb="373">
      <t>スイセンカ</t>
    </rPh>
    <rPh sb="373" eb="374">
      <t>リツ</t>
    </rPh>
    <rPh sb="376" eb="379">
      <t>ゼンネンド</t>
    </rPh>
    <rPh sb="380" eb="382">
      <t>ヒカク</t>
    </rPh>
    <rPh sb="384" eb="386">
      <t>ジョウショウ</t>
    </rPh>
    <rPh sb="388" eb="390">
      <t>ルイジ</t>
    </rPh>
    <rPh sb="390" eb="392">
      <t>ダンタイ</t>
    </rPh>
    <rPh sb="393" eb="396">
      <t>ヘイキンチ</t>
    </rPh>
    <rPh sb="397" eb="399">
      <t>ヒカク</t>
    </rPh>
    <rPh sb="401" eb="402">
      <t>タカ</t>
    </rPh>
    <rPh sb="403" eb="405">
      <t>スウチ</t>
    </rPh>
    <rPh sb="412" eb="414">
      <t>コンゴ</t>
    </rPh>
    <rPh sb="415" eb="418">
      <t>コウカテキ</t>
    </rPh>
    <rPh sb="419" eb="421">
      <t>フキュウ</t>
    </rPh>
    <rPh sb="421" eb="423">
      <t>カツドウ</t>
    </rPh>
    <rPh sb="424" eb="425">
      <t>スス</t>
    </rPh>
    <rPh sb="427" eb="430">
      <t>スイセンカ</t>
    </rPh>
    <rPh sb="430" eb="431">
      <t>リツ</t>
    </rPh>
    <rPh sb="432" eb="434">
      <t>コウジョウ</t>
    </rPh>
    <rPh sb="435" eb="43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</si>
</sst>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c:v>0.01</c:v>
                </c:pt>
                <c:pt idx="3">
                  <c:v>0.01</c:v>
                </c:pt>
                <c:pt idx="4">
                  <c:v>0.01</c:v>
                </c:pt>
              </c:numCache>
            </c:numRef>
          </c:val>
          <c:extLst>
            <c:ext xmlns:c16="http://schemas.microsoft.com/office/drawing/2014/chart" uri="{C3380CC4-5D6E-409C-BE32-E72D297353CC}">
              <c16:uniqueId val="{00000000-ACF3-40B3-BC0A-70EECCC057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ACF3-40B3-BC0A-70EECCC057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78.739999999999995</c:v>
                </c:pt>
                <c:pt idx="1">
                  <c:v>83.49</c:v>
                </c:pt>
                <c:pt idx="2">
                  <c:v>78.63</c:v>
                </c:pt>
                <c:pt idx="3">
                  <c:v>42.4</c:v>
                </c:pt>
                <c:pt idx="4">
                  <c:v>78.680000000000007</c:v>
                </c:pt>
              </c:numCache>
            </c:numRef>
          </c:val>
          <c:extLst>
            <c:ext xmlns:c16="http://schemas.microsoft.com/office/drawing/2014/chart" uri="{C3380CC4-5D6E-409C-BE32-E72D297353CC}">
              <c16:uniqueId val="{00000000-6A50-40D8-9AFE-5339678097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6A50-40D8-9AFE-5339678097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94.43</c:v>
                </c:pt>
                <c:pt idx="1">
                  <c:v>94.94</c:v>
                </c:pt>
                <c:pt idx="2">
                  <c:v>95.49</c:v>
                </c:pt>
                <c:pt idx="3">
                  <c:v>95.58</c:v>
                </c:pt>
                <c:pt idx="4">
                  <c:v>95.77</c:v>
                </c:pt>
              </c:numCache>
            </c:numRef>
          </c:val>
          <c:extLst>
            <c:ext xmlns:c16="http://schemas.microsoft.com/office/drawing/2014/chart" uri="{C3380CC4-5D6E-409C-BE32-E72D297353CC}">
              <c16:uniqueId val="{00000000-7210-4473-AB28-244F828E59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7210-4473-AB28-244F828E59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108.41</c:v>
                </c:pt>
                <c:pt idx="1">
                  <c:v>109.29</c:v>
                </c:pt>
                <c:pt idx="2">
                  <c:v>112.57</c:v>
                </c:pt>
                <c:pt idx="3">
                  <c:v>112.3</c:v>
                </c:pt>
                <c:pt idx="4">
                  <c:v>109.35</c:v>
                </c:pt>
              </c:numCache>
            </c:numRef>
          </c:val>
          <c:extLst>
            <c:ext xmlns:c16="http://schemas.microsoft.com/office/drawing/2014/chart" uri="{C3380CC4-5D6E-409C-BE32-E72D297353CC}">
              <c16:uniqueId val="{00000000-0485-410A-B0DC-04F47138F9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0485-410A-B0DC-04F47138F9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25.39</c:v>
                </c:pt>
                <c:pt idx="1">
                  <c:v>26.94</c:v>
                </c:pt>
                <c:pt idx="2">
                  <c:v>29.36</c:v>
                </c:pt>
                <c:pt idx="3">
                  <c:v>31.5</c:v>
                </c:pt>
                <c:pt idx="4">
                  <c:v>34.06</c:v>
                </c:pt>
              </c:numCache>
            </c:numRef>
          </c:val>
          <c:extLst>
            <c:ext xmlns:c16="http://schemas.microsoft.com/office/drawing/2014/chart" uri="{C3380CC4-5D6E-409C-BE32-E72D297353CC}">
              <c16:uniqueId val="{00000000-6C59-4D6C-9CB1-DDFE93CC65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6C59-4D6C-9CB1-DDFE93CC65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8C-49A5-97ED-F9AF141147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F08C-49A5-97ED-F9AF141147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48-4BE8-BB4F-7C67AB0769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4948-4BE8-BB4F-7C67AB0769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44.38</c:v>
                </c:pt>
                <c:pt idx="1">
                  <c:v>22.24</c:v>
                </c:pt>
                <c:pt idx="2">
                  <c:v>16.89</c:v>
                </c:pt>
                <c:pt idx="3">
                  <c:v>15.83</c:v>
                </c:pt>
                <c:pt idx="4">
                  <c:v>20.92</c:v>
                </c:pt>
              </c:numCache>
            </c:numRef>
          </c:val>
          <c:extLst>
            <c:ext xmlns:c16="http://schemas.microsoft.com/office/drawing/2014/chart" uri="{C3380CC4-5D6E-409C-BE32-E72D297353CC}">
              <c16:uniqueId val="{00000000-2D21-4C96-B4A7-3906590D0D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2D21-4C96-B4A7-3906590D0D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2109.59</c:v>
                </c:pt>
                <c:pt idx="1">
                  <c:v>2078.4</c:v>
                </c:pt>
                <c:pt idx="2">
                  <c:v>2065.7800000000002</c:v>
                </c:pt>
                <c:pt idx="3">
                  <c:v>2033.34</c:v>
                </c:pt>
                <c:pt idx="4">
                  <c:v>1840.96</c:v>
                </c:pt>
              </c:numCache>
            </c:numRef>
          </c:val>
          <c:extLst>
            <c:ext xmlns:c16="http://schemas.microsoft.com/office/drawing/2014/chart" uri="{C3380CC4-5D6E-409C-BE32-E72D297353CC}">
              <c16:uniqueId val="{00000000-B6C2-4AF4-BBCD-86B783872A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B6C2-4AF4-BBCD-86B783872A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5E1-4D5E-98CC-1691A9950C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C5E1-4D5E-98CC-1691A9950C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169.02</c:v>
                </c:pt>
                <c:pt idx="1">
                  <c:v>170.58</c:v>
                </c:pt>
                <c:pt idx="2">
                  <c:v>171.9</c:v>
                </c:pt>
                <c:pt idx="3">
                  <c:v>170.6</c:v>
                </c:pt>
                <c:pt idx="4">
                  <c:v>173.59</c:v>
                </c:pt>
              </c:numCache>
            </c:numRef>
          </c:val>
          <c:extLst>
            <c:ext xmlns:c16="http://schemas.microsoft.com/office/drawing/2014/chart" uri="{C3380CC4-5D6E-409C-BE32-E72D297353CC}">
              <c16:uniqueId val="{00000000-7BCF-4F5E-8543-6166E99DB0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7BCF-4F5E-8543-6166E99DB0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甲府市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自治体職員</v>
      </c>
      <c r="AE8" s="40"/>
      <c r="AF8" s="40"/>
      <c r="AG8" s="40"/>
      <c r="AH8" s="40"/>
      <c r="AI8" s="40"/>
      <c r="AJ8" s="40"/>
      <c r="AK8" s="3"/>
      <c r="AL8" s="41">
        <f>データ!S6</f>
        <v>183850</v>
      </c>
      <c r="AM8" s="41"/>
      <c r="AN8" s="41"/>
      <c r="AO8" s="41"/>
      <c r="AP8" s="41"/>
      <c r="AQ8" s="41"/>
      <c r="AR8" s="41"/>
      <c r="AS8" s="41"/>
      <c r="AT8" s="34">
        <f>データ!T6</f>
        <v>212.47</v>
      </c>
      <c r="AU8" s="34"/>
      <c r="AV8" s="34"/>
      <c r="AW8" s="34"/>
      <c r="AX8" s="34"/>
      <c r="AY8" s="34"/>
      <c r="AZ8" s="34"/>
      <c r="BA8" s="34"/>
      <c r="BB8" s="34">
        <f>データ!U6</f>
        <v>865.3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48.19</v>
      </c>
      <c r="J10" s="34"/>
      <c r="K10" s="34"/>
      <c r="L10" s="34"/>
      <c r="M10" s="34"/>
      <c r="N10" s="34"/>
      <c r="O10" s="34"/>
      <c r="P10" s="34">
        <f>データ!P6</f>
        <v>14.72</v>
      </c>
      <c r="Q10" s="34"/>
      <c r="R10" s="34"/>
      <c r="S10" s="34"/>
      <c r="T10" s="34"/>
      <c r="U10" s="34"/>
      <c r="V10" s="34"/>
      <c r="W10" s="34">
        <f>データ!Q6</f>
        <v>42.28</v>
      </c>
      <c r="X10" s="34"/>
      <c r="Y10" s="34"/>
      <c r="Z10" s="34"/>
      <c r="AA10" s="34"/>
      <c r="AB10" s="34"/>
      <c r="AC10" s="34"/>
      <c r="AD10" s="41">
        <f>データ!R6</f>
        <v>2431</v>
      </c>
      <c r="AE10" s="41"/>
      <c r="AF10" s="41"/>
      <c r="AG10" s="41"/>
      <c r="AH10" s="41"/>
      <c r="AI10" s="41"/>
      <c r="AJ10" s="41"/>
      <c r="AK10" s="2"/>
      <c r="AL10" s="41">
        <f>データ!V6</f>
        <v>26946</v>
      </c>
      <c r="AM10" s="41"/>
      <c r="AN10" s="41"/>
      <c r="AO10" s="41"/>
      <c r="AP10" s="41"/>
      <c r="AQ10" s="41"/>
      <c r="AR10" s="41"/>
      <c r="AS10" s="41"/>
      <c r="AT10" s="34">
        <f>データ!W6</f>
        <v>8.67</v>
      </c>
      <c r="AU10" s="34"/>
      <c r="AV10" s="34"/>
      <c r="AW10" s="34"/>
      <c r="AX10" s="34"/>
      <c r="AY10" s="34"/>
      <c r="AZ10" s="34"/>
      <c r="BA10" s="34"/>
      <c r="BB10" s="34">
        <f>データ!X6</f>
        <v>3107.96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V249XoLXpKvetIN5S/QtAj1pLmMAT7UzUbFZkubfPBc/wsbO6QBjzkBKDQOx8Z5QLYMjOdx+4yud7pRBExfZQ==" saltValue="RFIWRZmVXVDABAu9CmlP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192015</v>
      </c>
      <c r="D6" s="19">
        <f t="shared" si="3"/>
        <v>46</v>
      </c>
      <c r="E6" s="19">
        <f t="shared" si="3"/>
        <v>17</v>
      </c>
      <c r="F6" s="19">
        <f t="shared" si="3"/>
        <v>4</v>
      </c>
      <c r="G6" s="19">
        <f t="shared" si="3"/>
        <v>0</v>
      </c>
      <c r="H6" s="19" t="str">
        <f t="shared" si="3"/>
        <v>山梨県　甲府市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48.19</v>
      </c>
      <c r="P6" s="20">
        <f t="shared" si="3"/>
        <v>14.72</v>
      </c>
      <c r="Q6" s="20">
        <f t="shared" si="3"/>
        <v>42.28</v>
      </c>
      <c r="R6" s="20">
        <f t="shared" si="3"/>
        <v>2431</v>
      </c>
      <c r="S6" s="20">
        <f t="shared" si="3"/>
        <v>183850</v>
      </c>
      <c r="T6" s="20">
        <f t="shared" si="3"/>
        <v>212.47</v>
      </c>
      <c r="U6" s="20">
        <f t="shared" si="3"/>
        <v>865.3</v>
      </c>
      <c r="V6" s="20">
        <f t="shared" si="3"/>
        <v>26946</v>
      </c>
      <c r="W6" s="20">
        <f t="shared" si="3"/>
        <v>8.67</v>
      </c>
      <c r="X6" s="20">
        <f t="shared" si="3"/>
        <v>3107.96</v>
      </c>
      <c r="Y6" s="21">
        <f>IF(Y7="",NA(),Y7)</f>
        <v>108.41</v>
      </c>
      <c r="Z6" s="21">
        <f t="shared" ref="Z6:AH6" si="4">IF(Z7="",NA(),Z7)</f>
        <v>109.29</v>
      </c>
      <c r="AA6" s="21">
        <f t="shared" si="4"/>
        <v>112.57</v>
      </c>
      <c r="AB6" s="21">
        <f t="shared" si="4"/>
        <v>112.3</v>
      </c>
      <c r="AC6" s="21">
        <f t="shared" si="4"/>
        <v>109.35</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44.38</v>
      </c>
      <c r="AV6" s="21">
        <f t="shared" ref="AV6:BD6" si="6">IF(AV7="",NA(),AV7)</f>
        <v>22.24</v>
      </c>
      <c r="AW6" s="21">
        <f t="shared" si="6"/>
        <v>16.89</v>
      </c>
      <c r="AX6" s="21">
        <f t="shared" si="6"/>
        <v>15.83</v>
      </c>
      <c r="AY6" s="21">
        <f t="shared" si="6"/>
        <v>20.92</v>
      </c>
      <c r="AZ6" s="21">
        <f t="shared" si="6"/>
        <v>44.24</v>
      </c>
      <c r="BA6" s="21">
        <f t="shared" si="6"/>
        <v>43.07</v>
      </c>
      <c r="BB6" s="21">
        <f t="shared" si="6"/>
        <v>45.42</v>
      </c>
      <c r="BC6" s="21">
        <f t="shared" si="6"/>
        <v>45.01</v>
      </c>
      <c r="BD6" s="21">
        <f t="shared" si="6"/>
        <v>46.37</v>
      </c>
      <c r="BE6" s="20" t="str">
        <f>IF(BE7="","",IF(BE7="-","【-】","【"&amp;SUBSTITUTE(TEXT(BE7,"#,##0.00"),"-","△")&amp;"】"))</f>
        <v>【50.90】</v>
      </c>
      <c r="BF6" s="21">
        <f>IF(BF7="",NA(),BF7)</f>
        <v>2109.59</v>
      </c>
      <c r="BG6" s="21">
        <f t="shared" ref="BG6:BO6" si="7">IF(BG7="",NA(),BG7)</f>
        <v>2078.4</v>
      </c>
      <c r="BH6" s="21">
        <f t="shared" si="7"/>
        <v>2065.7800000000002</v>
      </c>
      <c r="BI6" s="21">
        <f t="shared" si="7"/>
        <v>2033.34</v>
      </c>
      <c r="BJ6" s="21">
        <f t="shared" si="7"/>
        <v>1840.96</v>
      </c>
      <c r="BK6" s="21">
        <f t="shared" si="7"/>
        <v>1258.43</v>
      </c>
      <c r="BL6" s="21">
        <f t="shared" si="7"/>
        <v>1163.75</v>
      </c>
      <c r="BM6" s="21">
        <f t="shared" si="7"/>
        <v>1195.47</v>
      </c>
      <c r="BN6" s="21">
        <f t="shared" si="7"/>
        <v>1141.98</v>
      </c>
      <c r="BO6" s="21">
        <f t="shared" si="7"/>
        <v>1062.58</v>
      </c>
      <c r="BP6" s="20" t="str">
        <f>IF(BP7="","",IF(BP7="-","【-】","【"&amp;SUBSTITUTE(TEXT(BP7,"#,##0.00"),"-","△")&amp;"】"))</f>
        <v>【1,099.15】</v>
      </c>
      <c r="BQ6" s="21">
        <f>IF(BQ7="",NA(),BQ7)</f>
        <v>100</v>
      </c>
      <c r="BR6" s="21">
        <f t="shared" ref="BR6:BZ6" si="8">IF(BR7="",NA(),BR7)</f>
        <v>100</v>
      </c>
      <c r="BS6" s="21">
        <f t="shared" si="8"/>
        <v>100</v>
      </c>
      <c r="BT6" s="21">
        <f t="shared" si="8"/>
        <v>100</v>
      </c>
      <c r="BU6" s="21">
        <f t="shared" si="8"/>
        <v>100</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169.02</v>
      </c>
      <c r="CC6" s="21">
        <f t="shared" ref="CC6:CK6" si="9">IF(CC7="",NA(),CC7)</f>
        <v>170.58</v>
      </c>
      <c r="CD6" s="21">
        <f t="shared" si="9"/>
        <v>171.9</v>
      </c>
      <c r="CE6" s="21">
        <f t="shared" si="9"/>
        <v>170.6</v>
      </c>
      <c r="CF6" s="21">
        <f t="shared" si="9"/>
        <v>173.59</v>
      </c>
      <c r="CG6" s="21">
        <f t="shared" si="9"/>
        <v>224.88</v>
      </c>
      <c r="CH6" s="21">
        <f t="shared" si="9"/>
        <v>228.64</v>
      </c>
      <c r="CI6" s="21">
        <f t="shared" si="9"/>
        <v>239.46</v>
      </c>
      <c r="CJ6" s="21">
        <f t="shared" si="9"/>
        <v>194.42</v>
      </c>
      <c r="CK6" s="21">
        <f t="shared" si="9"/>
        <v>201.33</v>
      </c>
      <c r="CL6" s="20" t="str">
        <f>IF(CL7="","",IF(CL7="-","【-】","【"&amp;SUBSTITUTE(TEXT(CL7,"#,##0.00"),"-","△")&amp;"】"))</f>
        <v>【225.78】</v>
      </c>
      <c r="CM6" s="21">
        <f>IF(CM7="",NA(),CM7)</f>
        <v>78.739999999999995</v>
      </c>
      <c r="CN6" s="21">
        <f t="shared" ref="CN6:CV6" si="10">IF(CN7="",NA(),CN7)</f>
        <v>83.49</v>
      </c>
      <c r="CO6" s="21">
        <f t="shared" si="10"/>
        <v>78.63</v>
      </c>
      <c r="CP6" s="21">
        <f t="shared" si="10"/>
        <v>42.4</v>
      </c>
      <c r="CQ6" s="21">
        <f t="shared" si="10"/>
        <v>78.680000000000007</v>
      </c>
      <c r="CR6" s="21">
        <f t="shared" si="10"/>
        <v>42.4</v>
      </c>
      <c r="CS6" s="21">
        <f t="shared" si="10"/>
        <v>42.28</v>
      </c>
      <c r="CT6" s="21">
        <f t="shared" si="10"/>
        <v>41.06</v>
      </c>
      <c r="CU6" s="21">
        <f t="shared" si="10"/>
        <v>45.6</v>
      </c>
      <c r="CV6" s="21">
        <f t="shared" si="10"/>
        <v>44.79</v>
      </c>
      <c r="CW6" s="20" t="str">
        <f>IF(CW7="","",IF(CW7="-","【-】","【"&amp;SUBSTITUTE(TEXT(CW7,"#,##0.00"),"-","△")&amp;"】"))</f>
        <v>【43.17】</v>
      </c>
      <c r="CX6" s="21">
        <f>IF(CX7="",NA(),CX7)</f>
        <v>94.43</v>
      </c>
      <c r="CY6" s="21">
        <f t="shared" ref="CY6:DG6" si="11">IF(CY7="",NA(),CY7)</f>
        <v>94.94</v>
      </c>
      <c r="CZ6" s="21">
        <f t="shared" si="11"/>
        <v>95.49</v>
      </c>
      <c r="DA6" s="21">
        <f t="shared" si="11"/>
        <v>95.58</v>
      </c>
      <c r="DB6" s="21">
        <f t="shared" si="11"/>
        <v>95.77</v>
      </c>
      <c r="DC6" s="21">
        <f t="shared" si="11"/>
        <v>84.19</v>
      </c>
      <c r="DD6" s="21">
        <f t="shared" si="11"/>
        <v>84.34</v>
      </c>
      <c r="DE6" s="21">
        <f t="shared" si="11"/>
        <v>84.34</v>
      </c>
      <c r="DF6" s="21">
        <f t="shared" si="11"/>
        <v>88.66</v>
      </c>
      <c r="DG6" s="21">
        <f t="shared" si="11"/>
        <v>88.68</v>
      </c>
      <c r="DH6" s="20" t="str">
        <f>IF(DH7="","",IF(DH7="-","【-】","【"&amp;SUBSTITUTE(TEXT(DH7,"#,##0.00"),"-","△")&amp;"】"))</f>
        <v>【86.31】</v>
      </c>
      <c r="DI6" s="21">
        <f>IF(DI7="",NA(),DI7)</f>
        <v>25.39</v>
      </c>
      <c r="DJ6" s="21">
        <f t="shared" ref="DJ6:DR6" si="12">IF(DJ7="",NA(),DJ7)</f>
        <v>26.94</v>
      </c>
      <c r="DK6" s="21">
        <f t="shared" si="12"/>
        <v>29.36</v>
      </c>
      <c r="DL6" s="21">
        <f t="shared" si="12"/>
        <v>31.5</v>
      </c>
      <c r="DM6" s="21">
        <f t="shared" si="12"/>
        <v>34.06</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1">
        <f>IF(EE7="",NA(),EE7)</f>
        <v>0.01</v>
      </c>
      <c r="EF6" s="21">
        <f t="shared" ref="EF6:EN6" si="14">IF(EF7="",NA(),EF7)</f>
        <v>0.01</v>
      </c>
      <c r="EG6" s="21">
        <f t="shared" si="14"/>
        <v>0.01</v>
      </c>
      <c r="EH6" s="21">
        <f t="shared" si="14"/>
        <v>0.01</v>
      </c>
      <c r="EI6" s="21">
        <f t="shared" si="14"/>
        <v>0.01</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15">
      <c r="A7" s="14"/>
      <c r="B7" s="23">
        <v>2024</v>
      </c>
      <c r="C7" s="23">
        <v>192015</v>
      </c>
      <c r="D7" s="23">
        <v>46</v>
      </c>
      <c r="E7" s="23">
        <v>17</v>
      </c>
      <c r="F7" s="23">
        <v>4</v>
      </c>
      <c r="G7" s="23">
        <v>0</v>
      </c>
      <c r="H7" s="23" t="s">
        <v>96</v>
      </c>
      <c r="I7" s="23" t="s">
        <v>97</v>
      </c>
      <c r="J7" s="23" t="s">
        <v>98</v>
      </c>
      <c r="K7" s="23" t="s">
        <v>99</v>
      </c>
      <c r="L7" s="23" t="s">
        <v>100</v>
      </c>
      <c r="M7" s="23" t="s">
        <v>101</v>
      </c>
      <c r="N7" s="24" t="s">
        <v>102</v>
      </c>
      <c r="O7" s="24">
        <v>48.19</v>
      </c>
      <c r="P7" s="24">
        <v>14.72</v>
      </c>
      <c r="Q7" s="24">
        <v>42.28</v>
      </c>
      <c r="R7" s="24">
        <v>2431</v>
      </c>
      <c r="S7" s="24">
        <v>183850</v>
      </c>
      <c r="T7" s="24">
        <v>212.47</v>
      </c>
      <c r="U7" s="24">
        <v>865.3</v>
      </c>
      <c r="V7" s="24">
        <v>26946</v>
      </c>
      <c r="W7" s="24">
        <v>8.67</v>
      </c>
      <c r="X7" s="24">
        <v>3107.96</v>
      </c>
      <c r="Y7" s="24">
        <v>108.41</v>
      </c>
      <c r="Z7" s="24">
        <v>109.29</v>
      </c>
      <c r="AA7" s="24">
        <v>112.57</v>
      </c>
      <c r="AB7" s="24">
        <v>112.3</v>
      </c>
      <c r="AC7" s="24">
        <v>109.35</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44.38</v>
      </c>
      <c r="AV7" s="24">
        <v>22.24</v>
      </c>
      <c r="AW7" s="24">
        <v>16.89</v>
      </c>
      <c r="AX7" s="24">
        <v>15.83</v>
      </c>
      <c r="AY7" s="24">
        <v>20.92</v>
      </c>
      <c r="AZ7" s="24">
        <v>44.24</v>
      </c>
      <c r="BA7" s="24">
        <v>43.07</v>
      </c>
      <c r="BB7" s="24">
        <v>45.42</v>
      </c>
      <c r="BC7" s="24">
        <v>45.01</v>
      </c>
      <c r="BD7" s="24">
        <v>46.37</v>
      </c>
      <c r="BE7" s="24">
        <v>50.9</v>
      </c>
      <c r="BF7" s="24">
        <v>2109.59</v>
      </c>
      <c r="BG7" s="24">
        <v>2078.4</v>
      </c>
      <c r="BH7" s="24">
        <v>2065.7800000000002</v>
      </c>
      <c r="BI7" s="24">
        <v>2033.34</v>
      </c>
      <c r="BJ7" s="24">
        <v>1840.96</v>
      </c>
      <c r="BK7" s="24">
        <v>1258.43</v>
      </c>
      <c r="BL7" s="24">
        <v>1163.75</v>
      </c>
      <c r="BM7" s="24">
        <v>1195.47</v>
      </c>
      <c r="BN7" s="24">
        <v>1141.98</v>
      </c>
      <c r="BO7" s="24">
        <v>1062.58</v>
      </c>
      <c r="BP7" s="24">
        <v>1099.1500000000001</v>
      </c>
      <c r="BQ7" s="24">
        <v>100</v>
      </c>
      <c r="BR7" s="24">
        <v>100</v>
      </c>
      <c r="BS7" s="24">
        <v>100</v>
      </c>
      <c r="BT7" s="24">
        <v>100</v>
      </c>
      <c r="BU7" s="24">
        <v>100</v>
      </c>
      <c r="BV7" s="24">
        <v>73.36</v>
      </c>
      <c r="BW7" s="24">
        <v>72.599999999999994</v>
      </c>
      <c r="BX7" s="24">
        <v>69.430000000000007</v>
      </c>
      <c r="BY7" s="24">
        <v>82.27</v>
      </c>
      <c r="BZ7" s="24">
        <v>80.36</v>
      </c>
      <c r="CA7" s="24">
        <v>72.92</v>
      </c>
      <c r="CB7" s="24">
        <v>169.02</v>
      </c>
      <c r="CC7" s="24">
        <v>170.58</v>
      </c>
      <c r="CD7" s="24">
        <v>171.9</v>
      </c>
      <c r="CE7" s="24">
        <v>170.6</v>
      </c>
      <c r="CF7" s="24">
        <v>173.59</v>
      </c>
      <c r="CG7" s="24">
        <v>224.88</v>
      </c>
      <c r="CH7" s="24">
        <v>228.64</v>
      </c>
      <c r="CI7" s="24">
        <v>239.46</v>
      </c>
      <c r="CJ7" s="24">
        <v>194.42</v>
      </c>
      <c r="CK7" s="24">
        <v>201.33</v>
      </c>
      <c r="CL7" s="24">
        <v>225.78</v>
      </c>
      <c r="CM7" s="24">
        <v>78.739999999999995</v>
      </c>
      <c r="CN7" s="24">
        <v>83.49</v>
      </c>
      <c r="CO7" s="24">
        <v>78.63</v>
      </c>
      <c r="CP7" s="24">
        <v>42.4</v>
      </c>
      <c r="CQ7" s="24">
        <v>78.680000000000007</v>
      </c>
      <c r="CR7" s="24">
        <v>42.4</v>
      </c>
      <c r="CS7" s="24">
        <v>42.28</v>
      </c>
      <c r="CT7" s="24">
        <v>41.06</v>
      </c>
      <c r="CU7" s="24">
        <v>45.6</v>
      </c>
      <c r="CV7" s="24">
        <v>44.79</v>
      </c>
      <c r="CW7" s="24">
        <v>43.17</v>
      </c>
      <c r="CX7" s="24">
        <v>94.43</v>
      </c>
      <c r="CY7" s="24">
        <v>94.94</v>
      </c>
      <c r="CZ7" s="24">
        <v>95.49</v>
      </c>
      <c r="DA7" s="24">
        <v>95.58</v>
      </c>
      <c r="DB7" s="24">
        <v>95.77</v>
      </c>
      <c r="DC7" s="24">
        <v>84.19</v>
      </c>
      <c r="DD7" s="24">
        <v>84.34</v>
      </c>
      <c r="DE7" s="24">
        <v>84.34</v>
      </c>
      <c r="DF7" s="24">
        <v>88.66</v>
      </c>
      <c r="DG7" s="24">
        <v>88.68</v>
      </c>
      <c r="DH7" s="24">
        <v>86.31</v>
      </c>
      <c r="DI7" s="24">
        <v>25.39</v>
      </c>
      <c r="DJ7" s="24">
        <v>26.94</v>
      </c>
      <c r="DK7" s="24">
        <v>29.36</v>
      </c>
      <c r="DL7" s="24">
        <v>31.5</v>
      </c>
      <c r="DM7" s="24">
        <v>34.06</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0.01</v>
      </c>
      <c r="EF7" s="24">
        <v>0.01</v>
      </c>
      <c r="EG7" s="24">
        <v>0.01</v>
      </c>
      <c r="EH7" s="24">
        <v>0.01</v>
      </c>
      <c r="EI7" s="24">
        <v>0.01</v>
      </c>
      <c r="EJ7" s="24">
        <v>0.39</v>
      </c>
      <c r="EK7" s="24">
        <v>0.1</v>
      </c>
      <c r="EL7" s="24">
        <v>0.08</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J4015</cp:lastModifiedBy>
  <cp:lastPrinted>2026-02-02T07:49:43Z</cp:lastPrinted>
  <dcterms:created xsi:type="dcterms:W3CDTF">2025-12-23T06:11:01Z</dcterms:created>
  <dcterms:modified xsi:type="dcterms:W3CDTF">2026-02-02T08:07:24Z</dcterms:modified>
  <cp:category/>
</cp:coreProperties>
</file>