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3_経理係\01共通（経理係）\01照会・調査\R7照会・依頼等\97 未【2.6〆】公営企業における経営比較分析表（令和6年度決算）\2.回答\下水\"/>
    </mc:Choice>
  </mc:AlternateContent>
  <xr:revisionPtr revIDLastSave="0" documentId="13_ncr:1_{F5F7817B-88B7-45CB-83B3-6AAD8A274BAA}" xr6:coauthVersionLast="47" xr6:coauthVersionMax="47" xr10:uidLastSave="{00000000-0000-0000-0000-000000000000}"/>
  <workbookProtection workbookAlgorithmName="SHA-512" workbookHashValue="SkIRjxxrGVXU+7K5UKionv0sD8pmo6ZsRHCFrO0AX5yT1lzw7ycvHUQdQwMX2GiO1Z9clDMG3WnROpnS7s1enA==" workbookSaltValue="13tlLkpR7f3N5hH0SBTXHw==" workbookSpinCount="100000" lockStructure="1"/>
  <bookViews>
    <workbookView xWindow="-19320" yWindow="-22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<sst xmlns="http://schemas.openxmlformats.org/spreadsheetml/2006/main" count="231" uniqueCount="117">
  <si>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</si>
  <si>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</si>
  <si>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</si>
  <si>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</si>
  <si>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</si>
  <si>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</si>
  <si>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</si>
  <si>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</si>
  <si>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</si>
  <si>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</si>
  <si>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</si>
  <si>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</si>
  <si>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</si>
  <si>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</si>
  <si>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</si>
  <si>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</si>
  <si>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</si>
  <si>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</si>
  <si>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</si>
  <si>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</si>
  <si>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</si>
  <si>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</si>
  <si>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</si>
  <si>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</si>
  <si>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</si>
  <si>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</si>
  <si>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</si>
  <si>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</si>
  <si>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</si>
  <si>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</si>
  <si>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</si>
  <si>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</si>
  <si>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</si>
  <si>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</si>
  <si>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</si>
  <si>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</si>
  <si>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</si>
  <si>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</si>
  <si>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</si>
  <si>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</si>
  <si>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</si>
  <si>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</si>
  <si>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</si>
  <si>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</si>
  <si>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</si>
  <si>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</si>
  <si>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</si>
  <si>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</si>
  <si>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</si>
  <si>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</si>
  <si>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</si>
  <si>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</si>
  <si>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</si>
  <si>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</si>
  <si>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</si>
  <si>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</si>
  <si>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</si>
  <si>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</si>
  <si>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</si>
  <si>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</si>
  <si>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</si>
  <si>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</si>
  <si>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</si>
  <si>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</si>
  <si>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</si>
  <si>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</si>
  <si>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</si>
  <si>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</si>
  <si>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</si>
  <si>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</si>
  <si>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</si>
  <si>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</si>
  <si>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</si>
  <si>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</si>
  <si>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</si>
  <si>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</si>
  <si>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</si>
  <si>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</si>
  <si>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</si>
  <si>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</si>
  <si>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</si>
  <si>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</si>
  <si>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</si>
  <si>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</si>
  <si>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</si>
  <si>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</si>
  <si>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</si>
  <si>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</si>
  <si>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</si>
  <si>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</si>
  <si>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</si>
  <si>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</si>
  <si>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</si>
  <si>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</si>
  <si>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</si>
  <si>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</si>
  <si>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甲府市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</si>
  <si>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</si>
  <si>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</si>
  <si>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</si>
  <si>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</si>
  <si>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</si>
  <si>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</si>
  <si>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</si>
  <si>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</si>
  <si>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</si>
  <si>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</si>
  <si>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</si>
  <si>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</si>
  <si>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</si>
  <si>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</si>
  <si>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</si>
  <si>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</si>
  <si>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</si>
  <si>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下水道事業は、高度経済成長期に整備した施設の更新時期を迎えるとともに、人口減少等による収入減の傾向が継続する厳しい経営環境のなか、経営戦略に基づく事業を着実に進め、経営の改善に努めてきた。
企業債償還額の減少により流動比率など一部に改善がみられるが、経費回収率等の指標からは、さらに経営の健全性・効率性を高める必要があると判断できる。
物価及び労務費の高騰により、今後も経常費用の増加が見込まれるが、「甲府市上下水道事業経営戦略2025」に基づき、中・長期的視点に立った経年化施設の整備及び管路更新等の事業を着実に進めることにより、施設の強靭化等を図り、将来に健全で安定した下水道事業を繋げられるように、効率的な事業経営に努めていく。</t>
    <phoneticPr fontId="4"/>
  </si>
  <si>
    <t>経常収支比率は前年度と比較して若干上昇し、引き続き100％を上回っていることから、使用料収入等により維持管理費や支払利息等の費用を賄えている。類似団体の平均値と比較して高い数値であり、安定した経営状況を維持している。
流動比率は、企業債の償還額が減少したことで前年度に引き続き上昇し、類似団体の平均値よりも高い水準を維持している。短期的な債務に対しては、下水道使用料や一般会計繰入金・国庫補助金等の収入で賄うことができ、支払い能力は確保できている。
企業債残高対事業規模比率は、企業債の償還が進んでおり、類似団体の平均値と比較して低い数値である。
経費回収率は、前年度と比較して上昇しているものの、類似団体の平均値と比較して低い数値であり、汚水処理原価は前年度と同程度である。
施設利用率は、前年度と比較して上昇しており、類似団体の平均値と比較しても高い数値となっている。（※表中の⑦施設利用率における令和5年度の数値84.13は誤りで、正しくは77.94である）
水洗化率は、前年度とほぼ横ばいであり、類似団体の平均値と比較して高い数値となっている。今後も効果的な普及活動を進め、水洗化率の向上を図る。</t>
    <rPh sb="7" eb="8">
      <t>マエ</t>
    </rPh>
    <rPh sb="15" eb="17">
      <t>ジャッカン</t>
    </rPh>
    <rPh sb="17" eb="19">
      <t>ジョウショウ</t>
    </rPh>
    <rPh sb="21" eb="22">
      <t>ヒ</t>
    </rPh>
    <rPh sb="23" eb="24">
      <t>ツヅ</t>
    </rPh>
    <rPh sb="71" eb="73">
      <t>ルイジ</t>
    </rPh>
    <rPh sb="73" eb="75">
      <t>ダンタイ</t>
    </rPh>
    <rPh sb="76" eb="79">
      <t>ヘイキンチ</t>
    </rPh>
    <rPh sb="80" eb="82">
      <t>ヒカク</t>
    </rPh>
    <rPh sb="84" eb="85">
      <t>タカ</t>
    </rPh>
    <rPh sb="86" eb="88">
      <t>スウチ</t>
    </rPh>
    <rPh sb="101" eb="103">
      <t>イジ</t>
    </rPh>
    <rPh sb="142" eb="144">
      <t>ルイジ</t>
    </rPh>
    <rPh sb="144" eb="146">
      <t>ダンタイ</t>
    </rPh>
    <rPh sb="192" eb="194">
      <t>コッコ</t>
    </rPh>
    <rPh sb="194" eb="197">
      <t>ホジョキン</t>
    </rPh>
    <rPh sb="199" eb="201">
      <t>シュウニュウ</t>
    </rPh>
    <rPh sb="252" eb="254">
      <t>ルイジ</t>
    </rPh>
    <rPh sb="254" eb="256">
      <t>ダンタイ</t>
    </rPh>
    <rPh sb="257" eb="260">
      <t>ヘイキンチ</t>
    </rPh>
    <rPh sb="267" eb="269">
      <t>スウチ</t>
    </rPh>
    <rPh sb="281" eb="284">
      <t>ゼンネンド</t>
    </rPh>
    <rPh sb="285" eb="287">
      <t>ヒカク</t>
    </rPh>
    <rPh sb="308" eb="310">
      <t>ヒカク</t>
    </rPh>
    <rPh sb="312" eb="313">
      <t>ヒク</t>
    </rPh>
    <rPh sb="314" eb="316">
      <t>スウチ</t>
    </rPh>
    <rPh sb="320" eb="322">
      <t>オスイ</t>
    </rPh>
    <rPh sb="322" eb="324">
      <t>ショリ</t>
    </rPh>
    <rPh sb="327" eb="330">
      <t>ゼンネンド</t>
    </rPh>
    <rPh sb="331" eb="334">
      <t>ドウテイド</t>
    </rPh>
    <rPh sb="346" eb="349">
      <t>ゼンネンド</t>
    </rPh>
    <rPh sb="350" eb="352">
      <t>ヒカク</t>
    </rPh>
    <rPh sb="354" eb="356">
      <t>ジョウショウ</t>
    </rPh>
    <rPh sb="361" eb="365">
      <t>ルイジダンタイ</t>
    </rPh>
    <rPh sb="366" eb="369">
      <t>ヘイキンチ</t>
    </rPh>
    <rPh sb="370" eb="372">
      <t>ヒカク</t>
    </rPh>
    <rPh sb="375" eb="376">
      <t>タカ</t>
    </rPh>
    <rPh sb="377" eb="379">
      <t>スウチ</t>
    </rPh>
    <rPh sb="433" eb="436">
      <t>スイセンカ</t>
    </rPh>
    <rPh sb="436" eb="437">
      <t>リツ</t>
    </rPh>
    <rPh sb="439" eb="442">
      <t>ゼンネンド</t>
    </rPh>
    <rPh sb="445" eb="446">
      <t>ヨコ</t>
    </rPh>
    <rPh sb="452" eb="454">
      <t>ルイジ</t>
    </rPh>
    <rPh sb="454" eb="456">
      <t>ダンタイ</t>
    </rPh>
    <rPh sb="457" eb="460">
      <t>ヘイキンチ</t>
    </rPh>
    <rPh sb="461" eb="463">
      <t>ヒカク</t>
    </rPh>
    <rPh sb="465" eb="466">
      <t>タカ</t>
    </rPh>
    <rPh sb="467" eb="469">
      <t>スウチ</t>
    </rPh>
    <rPh sb="491" eb="494">
      <t>スイセンカ</t>
    </rPh>
    <rPh sb="494" eb="495">
      <t>リツ</t>
    </rPh>
    <rPh sb="499" eb="500">
      <t>ハカ</t>
    </rPh>
    <phoneticPr fontId="4"/>
  </si>
  <si>
    <t>有形固定資産減価償却率は、前年度と比較して上昇し、類似団体の平均値と比較しても高い数値となっている。
管渠老朽化率は、前年度と比較して僅かに下降したが、類似団体の平均値を上回っている。
管渠改善率は、前年度と比較して上昇しており、類似団体の平均値を上回る数値となっている。
今後も「甲府市公共下水道ストックマネジメント計画」等に基づき、施設の適切な維持管理を行うとともに、更新投資の適正化を図り、施設や管渠の改築を効果的に進めていく。</t>
    <rPh sb="0" eb="2">
      <t>ユウケイ</t>
    </rPh>
    <rPh sb="2" eb="4">
      <t>コテイ</t>
    </rPh>
    <rPh sb="4" eb="6">
      <t>シサン</t>
    </rPh>
    <rPh sb="6" eb="8">
      <t>ゲンカ</t>
    </rPh>
    <rPh sb="8" eb="10">
      <t>ショウキャク</t>
    </rPh>
    <rPh sb="10" eb="11">
      <t>リツ</t>
    </rPh>
    <rPh sb="13" eb="16">
      <t>ゼンネンド</t>
    </rPh>
    <rPh sb="17" eb="19">
      <t>ヒカク</t>
    </rPh>
    <rPh sb="21" eb="23">
      <t>ジョウショウ</t>
    </rPh>
    <rPh sb="25" eb="27">
      <t>ルイジ</t>
    </rPh>
    <rPh sb="27" eb="29">
      <t>ダンタイ</t>
    </rPh>
    <rPh sb="30" eb="33">
      <t>ヘイキンチ</t>
    </rPh>
    <rPh sb="34" eb="36">
      <t>ヒカク</t>
    </rPh>
    <rPh sb="39" eb="40">
      <t>タカ</t>
    </rPh>
    <rPh sb="41" eb="43">
      <t>スウチ</t>
    </rPh>
    <rPh sb="51" eb="52">
      <t>カン</t>
    </rPh>
    <rPh sb="52" eb="53">
      <t>キョ</t>
    </rPh>
    <rPh sb="53" eb="56">
      <t>ロウキュウカ</t>
    </rPh>
    <rPh sb="56" eb="57">
      <t>リツ</t>
    </rPh>
    <rPh sb="59" eb="62">
      <t>ゼンネンド</t>
    </rPh>
    <rPh sb="63" eb="65">
      <t>ヒカク</t>
    </rPh>
    <rPh sb="67" eb="68">
      <t>ワズ</t>
    </rPh>
    <rPh sb="70" eb="72">
      <t>カコウ</t>
    </rPh>
    <rPh sb="76" eb="80">
      <t>ルイジダンタイ</t>
    </rPh>
    <rPh sb="81" eb="84">
      <t>ヘイキンチ</t>
    </rPh>
    <rPh sb="85" eb="87">
      <t>ウワマワ</t>
    </rPh>
    <rPh sb="93" eb="94">
      <t>カン</t>
    </rPh>
    <rPh sb="94" eb="95">
      <t>キョ</t>
    </rPh>
    <rPh sb="95" eb="97">
      <t>カイゼン</t>
    </rPh>
    <rPh sb="97" eb="98">
      <t>リツ</t>
    </rPh>
    <rPh sb="100" eb="103">
      <t>ゼンネンド</t>
    </rPh>
    <rPh sb="104" eb="106">
      <t>ヒカク</t>
    </rPh>
    <rPh sb="108" eb="110">
      <t>ジョウショウ</t>
    </rPh>
    <rPh sb="115" eb="117">
      <t>ルイジ</t>
    </rPh>
    <rPh sb="117" eb="119">
      <t>ダンタイ</t>
    </rPh>
    <rPh sb="120" eb="122">
      <t>ヘイキン</t>
    </rPh>
    <rPh sb="122" eb="123">
      <t>チ</t>
    </rPh>
    <rPh sb="124" eb="126">
      <t>ウワマワ</t>
    </rPh>
    <rPh sb="127" eb="129">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</si>
</sst>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0.34</c:v>
                </c:pt>
                <c:pt idx="1">
                  <c:v>0.21</c:v>
                </c:pt>
                <c:pt idx="2">
                  <c:v>0.16</c:v>
                </c:pt>
                <c:pt idx="3">
                  <c:v>0.21</c:v>
                </c:pt>
                <c:pt idx="4">
                  <c:v>0.31</c:v>
                </c:pt>
              </c:numCache>
            </c:numRef>
          </c:val>
          <c:extLst>
            <c:ext xmlns:c16="http://schemas.microsoft.com/office/drawing/2014/chart" uri="{C3380CC4-5D6E-409C-BE32-E72D297353CC}">
              <c16:uniqueId val="{00000000-2D3D-4CD0-BE93-879FCDD3BC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2D3D-4CD0-BE93-879FCDD3BC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87.93</c:v>
                </c:pt>
                <c:pt idx="1">
                  <c:v>82.54</c:v>
                </c:pt>
                <c:pt idx="2">
                  <c:v>79.75</c:v>
                </c:pt>
                <c:pt idx="3">
                  <c:v>84.13</c:v>
                </c:pt>
                <c:pt idx="4">
                  <c:v>79.349999999999994</c:v>
                </c:pt>
              </c:numCache>
            </c:numRef>
          </c:val>
          <c:extLst>
            <c:ext xmlns:c16="http://schemas.microsoft.com/office/drawing/2014/chart" uri="{C3380CC4-5D6E-409C-BE32-E72D297353CC}">
              <c16:uniqueId val="{00000000-3D81-40A5-92FB-A2C5A2491A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3D81-40A5-92FB-A2C5A2491A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99.47</c:v>
                </c:pt>
                <c:pt idx="1">
                  <c:v>99.56</c:v>
                </c:pt>
                <c:pt idx="2">
                  <c:v>99.66</c:v>
                </c:pt>
                <c:pt idx="3">
                  <c:v>99.67</c:v>
                </c:pt>
                <c:pt idx="4">
                  <c:v>99.64</c:v>
                </c:pt>
              </c:numCache>
            </c:numRef>
          </c:val>
          <c:extLst>
            <c:ext xmlns:c16="http://schemas.microsoft.com/office/drawing/2014/chart" uri="{C3380CC4-5D6E-409C-BE32-E72D297353CC}">
              <c16:uniqueId val="{00000000-B429-424D-957D-CF11F0AAD4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B429-424D-957D-CF11F0AAD4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125.87</c:v>
                </c:pt>
                <c:pt idx="1">
                  <c:v>127.78</c:v>
                </c:pt>
                <c:pt idx="2">
                  <c:v>126.24</c:v>
                </c:pt>
                <c:pt idx="3">
                  <c:v>125.73</c:v>
                </c:pt>
                <c:pt idx="4">
                  <c:v>125.86</c:v>
                </c:pt>
              </c:numCache>
            </c:numRef>
          </c:val>
          <c:extLst>
            <c:ext xmlns:c16="http://schemas.microsoft.com/office/drawing/2014/chart" uri="{C3380CC4-5D6E-409C-BE32-E72D297353CC}">
              <c16:uniqueId val="{00000000-BD17-4A31-A8EA-6359DF7DB6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BD17-4A31-A8EA-6359DF7DB6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54.22</c:v>
                </c:pt>
                <c:pt idx="1">
                  <c:v>55.72</c:v>
                </c:pt>
                <c:pt idx="2">
                  <c:v>57.22</c:v>
                </c:pt>
                <c:pt idx="3">
                  <c:v>58.15</c:v>
                </c:pt>
                <c:pt idx="4">
                  <c:v>58.34</c:v>
                </c:pt>
              </c:numCache>
            </c:numRef>
          </c:val>
          <c:extLst>
            <c:ext xmlns:c16="http://schemas.microsoft.com/office/drawing/2014/chart" uri="{C3380CC4-5D6E-409C-BE32-E72D297353CC}">
              <c16:uniqueId val="{00000000-895D-42DE-93B2-10EA9787CA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895D-42DE-93B2-10EA9787CA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9.06</c:v>
                </c:pt>
                <c:pt idx="1">
                  <c:v>9.58</c:v>
                </c:pt>
                <c:pt idx="2">
                  <c:v>9.41</c:v>
                </c:pt>
                <c:pt idx="3">
                  <c:v>9.58</c:v>
                </c:pt>
                <c:pt idx="4">
                  <c:v>9.3699999999999992</c:v>
                </c:pt>
              </c:numCache>
            </c:numRef>
          </c:val>
          <c:extLst>
            <c:ext xmlns:c16="http://schemas.microsoft.com/office/drawing/2014/chart" uri="{C3380CC4-5D6E-409C-BE32-E72D297353CC}">
              <c16:uniqueId val="{00000000-5CF3-44D7-B127-5387067747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5CF3-44D7-B127-5387067747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6A-4D58-B538-5EA6D3D5C6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5E6A-4D58-B538-5EA6D3D5C6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57.64</c:v>
                </c:pt>
                <c:pt idx="1">
                  <c:v>73.31</c:v>
                </c:pt>
                <c:pt idx="2">
                  <c:v>86.51</c:v>
                </c:pt>
                <c:pt idx="3">
                  <c:v>99.49</c:v>
                </c:pt>
                <c:pt idx="4">
                  <c:v>118.07</c:v>
                </c:pt>
              </c:numCache>
            </c:numRef>
          </c:val>
          <c:extLst>
            <c:ext xmlns:c16="http://schemas.microsoft.com/office/drawing/2014/chart" uri="{C3380CC4-5D6E-409C-BE32-E72D297353CC}">
              <c16:uniqueId val="{00000000-B1E2-4B7F-B4A6-E8110A8383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B1E2-4B7F-B4A6-E8110A8383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730.08</c:v>
                </c:pt>
                <c:pt idx="1">
                  <c:v>693.05</c:v>
                </c:pt>
                <c:pt idx="2">
                  <c:v>669.11</c:v>
                </c:pt>
                <c:pt idx="3">
                  <c:v>626.28</c:v>
                </c:pt>
                <c:pt idx="4">
                  <c:v>603.78</c:v>
                </c:pt>
              </c:numCache>
            </c:numRef>
          </c:val>
          <c:extLst>
            <c:ext xmlns:c16="http://schemas.microsoft.com/office/drawing/2014/chart" uri="{C3380CC4-5D6E-409C-BE32-E72D297353CC}">
              <c16:uniqueId val="{00000000-347F-4D03-9642-FCBA3DC90E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347F-4D03-9642-FCBA3DC90E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96.25</c:v>
                </c:pt>
                <c:pt idx="1">
                  <c:v>96.49</c:v>
                </c:pt>
                <c:pt idx="2">
                  <c:v>96.71</c:v>
                </c:pt>
                <c:pt idx="3">
                  <c:v>96.82</c:v>
                </c:pt>
                <c:pt idx="4">
                  <c:v>97.37</c:v>
                </c:pt>
              </c:numCache>
            </c:numRef>
          </c:val>
          <c:extLst>
            <c:ext xmlns:c16="http://schemas.microsoft.com/office/drawing/2014/chart" uri="{C3380CC4-5D6E-409C-BE32-E72D297353CC}">
              <c16:uniqueId val="{00000000-9907-4B82-88FA-53A564736C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9907-4B82-88FA-53A564736C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BDC2-4A09-A652-5A6D588ADC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BDC2-4A09-A652-5A6D588ADC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甲府市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183850</v>
      </c>
      <c r="AM8" s="44"/>
      <c r="AN8" s="44"/>
      <c r="AO8" s="44"/>
      <c r="AP8" s="44"/>
      <c r="AQ8" s="44"/>
      <c r="AR8" s="44"/>
      <c r="AS8" s="44"/>
      <c r="AT8" s="45">
        <f>データ!T6</f>
        <v>212.47</v>
      </c>
      <c r="AU8" s="45"/>
      <c r="AV8" s="45"/>
      <c r="AW8" s="45"/>
      <c r="AX8" s="45"/>
      <c r="AY8" s="45"/>
      <c r="AZ8" s="45"/>
      <c r="BA8" s="45"/>
      <c r="BB8" s="45">
        <f>データ!U6</f>
        <v>865.3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70.39</v>
      </c>
      <c r="J10" s="45"/>
      <c r="K10" s="45"/>
      <c r="L10" s="45"/>
      <c r="M10" s="45"/>
      <c r="N10" s="45"/>
      <c r="O10" s="45"/>
      <c r="P10" s="45">
        <f>データ!P6</f>
        <v>82.35</v>
      </c>
      <c r="Q10" s="45"/>
      <c r="R10" s="45"/>
      <c r="S10" s="45"/>
      <c r="T10" s="45"/>
      <c r="U10" s="45"/>
      <c r="V10" s="45"/>
      <c r="W10" s="45">
        <f>データ!Q6</f>
        <v>63.61</v>
      </c>
      <c r="X10" s="45"/>
      <c r="Y10" s="45"/>
      <c r="Z10" s="45"/>
      <c r="AA10" s="45"/>
      <c r="AB10" s="45"/>
      <c r="AC10" s="45"/>
      <c r="AD10" s="44">
        <f>データ!R6</f>
        <v>2431</v>
      </c>
      <c r="AE10" s="44"/>
      <c r="AF10" s="44"/>
      <c r="AG10" s="44"/>
      <c r="AH10" s="44"/>
      <c r="AI10" s="44"/>
      <c r="AJ10" s="44"/>
      <c r="AK10" s="2"/>
      <c r="AL10" s="44">
        <f>データ!V6</f>
        <v>150704</v>
      </c>
      <c r="AM10" s="44"/>
      <c r="AN10" s="44"/>
      <c r="AO10" s="44"/>
      <c r="AP10" s="44"/>
      <c r="AQ10" s="44"/>
      <c r="AR10" s="44"/>
      <c r="AS10" s="44"/>
      <c r="AT10" s="45">
        <f>データ!W6</f>
        <v>32.17</v>
      </c>
      <c r="AU10" s="45"/>
      <c r="AV10" s="45"/>
      <c r="AW10" s="45"/>
      <c r="AX10" s="45"/>
      <c r="AY10" s="45"/>
      <c r="AZ10" s="45"/>
      <c r="BA10" s="45"/>
      <c r="BB10" s="45">
        <f>データ!X6</f>
        <v>4684.6099999999997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zX8oN9PEpRUk5vuxnZmjsA7QSpBTLZi+e6ewuVzfaSv6+QrZ9Ks4ElE33Vzl/nCKZVERYtDWu8PgJHVA1/CMA==" saltValue="94vom5h7sEa0aqqagXpL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192015</v>
      </c>
      <c r="D6" s="19">
        <f t="shared" si="3"/>
        <v>46</v>
      </c>
      <c r="E6" s="19">
        <f t="shared" si="3"/>
        <v>17</v>
      </c>
      <c r="F6" s="19">
        <f t="shared" si="3"/>
        <v>1</v>
      </c>
      <c r="G6" s="19">
        <f t="shared" si="3"/>
        <v>0</v>
      </c>
      <c r="H6" s="19" t="str">
        <f t="shared" si="3"/>
        <v>山梨県　甲府市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70.39</v>
      </c>
      <c r="P6" s="20">
        <f t="shared" si="3"/>
        <v>82.35</v>
      </c>
      <c r="Q6" s="20">
        <f t="shared" si="3"/>
        <v>63.61</v>
      </c>
      <c r="R6" s="20">
        <f t="shared" si="3"/>
        <v>2431</v>
      </c>
      <c r="S6" s="20">
        <f t="shared" si="3"/>
        <v>183850</v>
      </c>
      <c r="T6" s="20">
        <f t="shared" si="3"/>
        <v>212.47</v>
      </c>
      <c r="U6" s="20">
        <f t="shared" si="3"/>
        <v>865.3</v>
      </c>
      <c r="V6" s="20">
        <f t="shared" si="3"/>
        <v>150704</v>
      </c>
      <c r="W6" s="20">
        <f t="shared" si="3"/>
        <v>32.17</v>
      </c>
      <c r="X6" s="20">
        <f t="shared" si="3"/>
        <v>4684.6099999999997</v>
      </c>
      <c r="Y6" s="21">
        <f>IF(Y7="",NA(),Y7)</f>
        <v>125.87</v>
      </c>
      <c r="Z6" s="21">
        <f t="shared" ref="Z6:AH6" si="4">IF(Z7="",NA(),Z7)</f>
        <v>127.78</v>
      </c>
      <c r="AA6" s="21">
        <f t="shared" si="4"/>
        <v>126.24</v>
      </c>
      <c r="AB6" s="21">
        <f t="shared" si="4"/>
        <v>125.73</v>
      </c>
      <c r="AC6" s="21">
        <f t="shared" si="4"/>
        <v>125.86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57.64</v>
      </c>
      <c r="AV6" s="21">
        <f t="shared" ref="AV6:BD6" si="6">IF(AV7="",NA(),AV7)</f>
        <v>73.31</v>
      </c>
      <c r="AW6" s="21">
        <f t="shared" si="6"/>
        <v>86.51</v>
      </c>
      <c r="AX6" s="21">
        <f t="shared" si="6"/>
        <v>99.49</v>
      </c>
      <c r="AY6" s="21">
        <f t="shared" si="6"/>
        <v>118.07</v>
      </c>
      <c r="AZ6" s="21">
        <f t="shared" si="6"/>
        <v>60.82</v>
      </c>
      <c r="BA6" s="21">
        <f t="shared" si="6"/>
        <v>63.48</v>
      </c>
      <c r="BB6" s="21">
        <f t="shared" si="6"/>
        <v>65.510000000000005</v>
      </c>
      <c r="BC6" s="21">
        <f t="shared" si="6"/>
        <v>72.78</v>
      </c>
      <c r="BD6" s="21">
        <f t="shared" si="6"/>
        <v>74.56</v>
      </c>
      <c r="BE6" s="20" t="str">
        <f>IF(BE7="","",IF(BE7="-","【-】","【"&amp;SUBSTITUTE(TEXT(BE7,"#,##0.00"),"-","△")&amp;"】"))</f>
        <v>【82.75】</v>
      </c>
      <c r="BF6" s="21">
        <f>IF(BF7="",NA(),BF7)</f>
        <v>730.08</v>
      </c>
      <c r="BG6" s="21">
        <f t="shared" ref="BG6:BO6" si="7">IF(BG7="",NA(),BG7)</f>
        <v>693.05</v>
      </c>
      <c r="BH6" s="21">
        <f t="shared" si="7"/>
        <v>669.11</v>
      </c>
      <c r="BI6" s="21">
        <f t="shared" si="7"/>
        <v>626.28</v>
      </c>
      <c r="BJ6" s="21">
        <f t="shared" si="7"/>
        <v>603.78</v>
      </c>
      <c r="BK6" s="21">
        <f t="shared" si="7"/>
        <v>920.83</v>
      </c>
      <c r="BL6" s="21">
        <f t="shared" si="7"/>
        <v>874.02</v>
      </c>
      <c r="BM6" s="21">
        <f t="shared" si="7"/>
        <v>827.43</v>
      </c>
      <c r="BN6" s="21">
        <f t="shared" si="7"/>
        <v>790.32</v>
      </c>
      <c r="BO6" s="21">
        <f t="shared" si="7"/>
        <v>747.33</v>
      </c>
      <c r="BP6" s="20" t="str">
        <f>IF(BP7="","",IF(BP7="-","【-】","【"&amp;SUBSTITUTE(TEXT(BP7,"#,##0.00"),"-","△")&amp;"】"))</f>
        <v>【602.56】</v>
      </c>
      <c r="BQ6" s="21">
        <f>IF(BQ7="",NA(),BQ7)</f>
        <v>96.25</v>
      </c>
      <c r="BR6" s="21">
        <f t="shared" ref="BR6:BZ6" si="8">IF(BR7="",NA(),BR7)</f>
        <v>96.49</v>
      </c>
      <c r="BS6" s="21">
        <f t="shared" si="8"/>
        <v>96.71</v>
      </c>
      <c r="BT6" s="21">
        <f t="shared" si="8"/>
        <v>96.82</v>
      </c>
      <c r="BU6" s="21">
        <f t="shared" si="8"/>
        <v>97.37</v>
      </c>
      <c r="BV6" s="21">
        <f t="shared" si="8"/>
        <v>99.82</v>
      </c>
      <c r="BW6" s="21">
        <f t="shared" si="8"/>
        <v>100.32</v>
      </c>
      <c r="BX6" s="21">
        <f t="shared" si="8"/>
        <v>99.71</v>
      </c>
      <c r="BY6" s="21">
        <f t="shared" si="8"/>
        <v>98.7</v>
      </c>
      <c r="BZ6" s="21">
        <f t="shared" si="8"/>
        <v>100.01</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87.93</v>
      </c>
      <c r="CN6" s="21">
        <f t="shared" ref="CN6:CV6" si="10">IF(CN7="",NA(),CN7)</f>
        <v>82.54</v>
      </c>
      <c r="CO6" s="21">
        <f t="shared" si="10"/>
        <v>79.75</v>
      </c>
      <c r="CP6" s="21">
        <f t="shared" si="10"/>
        <v>84.13</v>
      </c>
      <c r="CQ6" s="21">
        <f t="shared" si="10"/>
        <v>79.349999999999994</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99.47</v>
      </c>
      <c r="CY6" s="21">
        <f t="shared" ref="CY6:DG6" si="11">IF(CY7="",NA(),CY7)</f>
        <v>99.56</v>
      </c>
      <c r="CZ6" s="21">
        <f t="shared" si="11"/>
        <v>99.66</v>
      </c>
      <c r="DA6" s="21">
        <f t="shared" si="11"/>
        <v>99.67</v>
      </c>
      <c r="DB6" s="21">
        <f t="shared" si="11"/>
        <v>99.64</v>
      </c>
      <c r="DC6" s="21">
        <f t="shared" si="11"/>
        <v>94.41</v>
      </c>
      <c r="DD6" s="21">
        <f t="shared" si="11"/>
        <v>94.43</v>
      </c>
      <c r="DE6" s="21">
        <f t="shared" si="11"/>
        <v>94.58</v>
      </c>
      <c r="DF6" s="21">
        <f t="shared" si="11"/>
        <v>94.69</v>
      </c>
      <c r="DG6" s="21">
        <f t="shared" si="11"/>
        <v>94.81</v>
      </c>
      <c r="DH6" s="20" t="str">
        <f>IF(DH7="","",IF(DH7="-","【-】","【"&amp;SUBSTITUTE(TEXT(DH7,"#,##0.00"),"-","△")&amp;"】"))</f>
        <v>【96.00】</v>
      </c>
      <c r="DI6" s="21">
        <f>IF(DI7="",NA(),DI7)</f>
        <v>54.22</v>
      </c>
      <c r="DJ6" s="21">
        <f t="shared" ref="DJ6:DR6" si="12">IF(DJ7="",NA(),DJ7)</f>
        <v>55.72</v>
      </c>
      <c r="DK6" s="21">
        <f t="shared" si="12"/>
        <v>57.22</v>
      </c>
      <c r="DL6" s="21">
        <f t="shared" si="12"/>
        <v>58.15</v>
      </c>
      <c r="DM6" s="21">
        <f t="shared" si="12"/>
        <v>58.34</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9.06</v>
      </c>
      <c r="DU6" s="21">
        <f t="shared" ref="DU6:EC6" si="13">IF(DU7="",NA(),DU7)</f>
        <v>9.58</v>
      </c>
      <c r="DV6" s="21">
        <f t="shared" si="13"/>
        <v>9.41</v>
      </c>
      <c r="DW6" s="21">
        <f t="shared" si="13"/>
        <v>9.58</v>
      </c>
      <c r="DX6" s="21">
        <f t="shared" si="13"/>
        <v>9.3699999999999992</v>
      </c>
      <c r="DY6" s="21">
        <f t="shared" si="13"/>
        <v>5.18</v>
      </c>
      <c r="DZ6" s="21">
        <f t="shared" si="13"/>
        <v>6.01</v>
      </c>
      <c r="EA6" s="21">
        <f t="shared" si="13"/>
        <v>6.84</v>
      </c>
      <c r="EB6" s="21">
        <f t="shared" si="13"/>
        <v>7.69</v>
      </c>
      <c r="EC6" s="21">
        <f t="shared" si="13"/>
        <v>8.39</v>
      </c>
      <c r="ED6" s="20" t="str">
        <f>IF(ED7="","",IF(ED7="-","【-】","【"&amp;SUBSTITUTE(TEXT(ED7,"#,##0.00"),"-","△")&amp;"】"))</f>
        <v>【9.46】</v>
      </c>
      <c r="EE6" s="21">
        <f>IF(EE7="",NA(),EE7)</f>
        <v>0.34</v>
      </c>
      <c r="EF6" s="21">
        <f t="shared" ref="EF6:EN6" si="14">IF(EF7="",NA(),EF7)</f>
        <v>0.21</v>
      </c>
      <c r="EG6" s="21">
        <f t="shared" si="14"/>
        <v>0.16</v>
      </c>
      <c r="EH6" s="21">
        <f t="shared" si="14"/>
        <v>0.21</v>
      </c>
      <c r="EI6" s="21">
        <f t="shared" si="14"/>
        <v>0.31</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192015</v>
      </c>
      <c r="D7" s="23">
        <v>46</v>
      </c>
      <c r="E7" s="23">
        <v>17</v>
      </c>
      <c r="F7" s="23">
        <v>1</v>
      </c>
      <c r="G7" s="23">
        <v>0</v>
      </c>
      <c r="H7" s="23" t="s">
        <v>96</v>
      </c>
      <c r="I7" s="23" t="s">
        <v>97</v>
      </c>
      <c r="J7" s="23" t="s">
        <v>98</v>
      </c>
      <c r="K7" s="23" t="s">
        <v>99</v>
      </c>
      <c r="L7" s="23" t="s">
        <v>100</v>
      </c>
      <c r="M7" s="23" t="s">
        <v>101</v>
      </c>
      <c r="N7" s="24" t="s">
        <v>102</v>
      </c>
      <c r="O7" s="24">
        <v>70.39</v>
      </c>
      <c r="P7" s="24">
        <v>82.35</v>
      </c>
      <c r="Q7" s="24">
        <v>63.61</v>
      </c>
      <c r="R7" s="24">
        <v>2431</v>
      </c>
      <c r="S7" s="24">
        <v>183850</v>
      </c>
      <c r="T7" s="24">
        <v>212.47</v>
      </c>
      <c r="U7" s="24">
        <v>865.3</v>
      </c>
      <c r="V7" s="24">
        <v>150704</v>
      </c>
      <c r="W7" s="24">
        <v>32.17</v>
      </c>
      <c r="X7" s="24">
        <v>4684.6099999999997</v>
      </c>
      <c r="Y7" s="24">
        <v>125.87</v>
      </c>
      <c r="Z7" s="24">
        <v>127.78</v>
      </c>
      <c r="AA7" s="24">
        <v>126.24</v>
      </c>
      <c r="AB7" s="24">
        <v>125.73</v>
      </c>
      <c r="AC7" s="24">
        <v>125.86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57.64</v>
      </c>
      <c r="AV7" s="24">
        <v>73.31</v>
      </c>
      <c r="AW7" s="24">
        <v>86.51</v>
      </c>
      <c r="AX7" s="24">
        <v>99.49</v>
      </c>
      <c r="AY7" s="24">
        <v>118.07</v>
      </c>
      <c r="AZ7" s="24">
        <v>60.82</v>
      </c>
      <c r="BA7" s="24">
        <v>63.48</v>
      </c>
      <c r="BB7" s="24">
        <v>65.510000000000005</v>
      </c>
      <c r="BC7" s="24">
        <v>72.78</v>
      </c>
      <c r="BD7" s="24">
        <v>74.56</v>
      </c>
      <c r="BE7" s="24">
        <v>82.75</v>
      </c>
      <c r="BF7" s="24">
        <v>730.08</v>
      </c>
      <c r="BG7" s="24">
        <v>693.05</v>
      </c>
      <c r="BH7" s="24">
        <v>669.11</v>
      </c>
      <c r="BI7" s="24">
        <v>626.28</v>
      </c>
      <c r="BJ7" s="24">
        <v>603.78</v>
      </c>
      <c r="BK7" s="24">
        <v>920.83</v>
      </c>
      <c r="BL7" s="24">
        <v>874.02</v>
      </c>
      <c r="BM7" s="24">
        <v>827.43</v>
      </c>
      <c r="BN7" s="24">
        <v>790.32</v>
      </c>
      <c r="BO7" s="24">
        <v>747.33</v>
      </c>
      <c r="BP7" s="24">
        <v>602.55999999999995</v>
      </c>
      <c r="BQ7" s="24">
        <v>96.25</v>
      </c>
      <c r="BR7" s="24">
        <v>96.49</v>
      </c>
      <c r="BS7" s="24">
        <v>96.71</v>
      </c>
      <c r="BT7" s="24">
        <v>96.82</v>
      </c>
      <c r="BU7" s="24">
        <v>97.37</v>
      </c>
      <c r="BV7" s="24">
        <v>99.82</v>
      </c>
      <c r="BW7" s="24">
        <v>100.32</v>
      </c>
      <c r="BX7" s="24">
        <v>99.71</v>
      </c>
      <c r="BY7" s="24">
        <v>98.7</v>
      </c>
      <c r="BZ7" s="24">
        <v>100.01</v>
      </c>
      <c r="CA7" s="24">
        <v>97.94</v>
      </c>
      <c r="CB7" s="24">
        <v>150</v>
      </c>
      <c r="CC7" s="24">
        <v>150</v>
      </c>
      <c r="CD7" s="24">
        <v>150</v>
      </c>
      <c r="CE7" s="24">
        <v>150</v>
      </c>
      <c r="CF7" s="24">
        <v>150</v>
      </c>
      <c r="CG7" s="24">
        <v>156.77000000000001</v>
      </c>
      <c r="CH7" s="24">
        <v>157.63999999999999</v>
      </c>
      <c r="CI7" s="24">
        <v>159.59</v>
      </c>
      <c r="CJ7" s="24">
        <v>160.65</v>
      </c>
      <c r="CK7" s="24">
        <v>160.6</v>
      </c>
      <c r="CL7" s="24">
        <v>140.97999999999999</v>
      </c>
      <c r="CM7" s="24">
        <v>87.93</v>
      </c>
      <c r="CN7" s="24">
        <v>82.54</v>
      </c>
      <c r="CO7" s="24">
        <v>79.75</v>
      </c>
      <c r="CP7" s="24">
        <v>84.13</v>
      </c>
      <c r="CQ7" s="24">
        <v>79.349999999999994</v>
      </c>
      <c r="CR7" s="24">
        <v>67</v>
      </c>
      <c r="CS7" s="24">
        <v>66.650000000000006</v>
      </c>
      <c r="CT7" s="24">
        <v>64.45</v>
      </c>
      <c r="CU7" s="24">
        <v>65.11</v>
      </c>
      <c r="CV7" s="24">
        <v>65.540000000000006</v>
      </c>
      <c r="CW7" s="24">
        <v>60.13</v>
      </c>
      <c r="CX7" s="24">
        <v>99.47</v>
      </c>
      <c r="CY7" s="24">
        <v>99.56</v>
      </c>
      <c r="CZ7" s="24">
        <v>99.66</v>
      </c>
      <c r="DA7" s="24">
        <v>99.67</v>
      </c>
      <c r="DB7" s="24">
        <v>99.64</v>
      </c>
      <c r="DC7" s="24">
        <v>94.41</v>
      </c>
      <c r="DD7" s="24">
        <v>94.43</v>
      </c>
      <c r="DE7" s="24">
        <v>94.58</v>
      </c>
      <c r="DF7" s="24">
        <v>94.69</v>
      </c>
      <c r="DG7" s="24">
        <v>94.81</v>
      </c>
      <c r="DH7" s="24">
        <v>96</v>
      </c>
      <c r="DI7" s="24">
        <v>54.22</v>
      </c>
      <c r="DJ7" s="24">
        <v>55.72</v>
      </c>
      <c r="DK7" s="24">
        <v>57.22</v>
      </c>
      <c r="DL7" s="24">
        <v>58.15</v>
      </c>
      <c r="DM7" s="24">
        <v>58.34</v>
      </c>
      <c r="DN7" s="24">
        <v>34.15</v>
      </c>
      <c r="DO7" s="24">
        <v>35.53</v>
      </c>
      <c r="DP7" s="24">
        <v>37.51</v>
      </c>
      <c r="DQ7" s="24">
        <v>38.869999999999997</v>
      </c>
      <c r="DR7" s="24">
        <v>40.36</v>
      </c>
      <c r="DS7" s="24">
        <v>42.2</v>
      </c>
      <c r="DT7" s="24">
        <v>9.06</v>
      </c>
      <c r="DU7" s="24">
        <v>9.58</v>
      </c>
      <c r="DV7" s="24">
        <v>9.41</v>
      </c>
      <c r="DW7" s="24">
        <v>9.58</v>
      </c>
      <c r="DX7" s="24">
        <v>9.3699999999999992</v>
      </c>
      <c r="DY7" s="24">
        <v>5.18</v>
      </c>
      <c r="DZ7" s="24">
        <v>6.01</v>
      </c>
      <c r="EA7" s="24">
        <v>6.84</v>
      </c>
      <c r="EB7" s="24">
        <v>7.69</v>
      </c>
      <c r="EC7" s="24">
        <v>8.39</v>
      </c>
      <c r="ED7" s="24">
        <v>9.4600000000000009</v>
      </c>
      <c r="EE7" s="24">
        <v>0.34</v>
      </c>
      <c r="EF7" s="24">
        <v>0.21</v>
      </c>
      <c r="EG7" s="24">
        <v>0.16</v>
      </c>
      <c r="EH7" s="24">
        <v>0.21</v>
      </c>
      <c r="EI7" s="24">
        <v>0.31</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J4015</cp:lastModifiedBy>
  <cp:lastPrinted>2026-01-28T04:37:05Z</cp:lastPrinted>
  <dcterms:created xsi:type="dcterms:W3CDTF">2025-12-23T06:00:35Z</dcterms:created>
  <dcterms:modified xsi:type="dcterms:W3CDTF">2026-02-03T00:12:27Z</dcterms:modified>
  <cp:category/>
</cp:coreProperties>
</file>