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Q:\13118_市町村振興課\02\決算統計（公営企業）\R7\16★経営比較分析表★\03市町村等→県\03鳩\01上水\01甲府市\"/>
    </mc:Choice>
  </mc:AlternateContent>
  <xr:revisionPtr revIDLastSave="0" documentId="13_ncr:1_{E23E26A5-6284-4E8F-B350-2B4932FB3840}" xr6:coauthVersionLast="47" xr6:coauthVersionMax="47" xr10:uidLastSave="{00000000-0000-0000-0000-000000000000}"/>
  <workbookProtection workbookAlgorithmName="SHA-512" workbookHashValue="FWW/Q6+yGTy4GPIXsYP/NO+z5JbHeCiyb7KZJosreSOjFcWIBqunugab1Z8EU0/eKTNKI+neR9v3CEZWrHHrwg==" workbookSaltValue="4FkUykf4in+syI8uPYFg1Q==" workbookSpinCount="100000" lockStructure="1"/>
  <bookViews>
    <workbookView xWindow="-108" yWindow="-108" windowWidth="30936" windowHeight="1677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W10" i="4" s="1"/>
  <c r="P6" i="5"/>
  <c r="P10" i="4" s="1"/>
  <c r="O6" i="5"/>
  <c r="N6" i="5"/>
  <c r="M6" i="5"/>
  <c r="L6" i="5"/>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I85" i="4"/>
  <c r="BB10" i="4"/>
  <c r="AT10" i="4"/>
  <c r="AL10" i="4"/>
  <c r="I10" i="4"/>
  <c r="B10" i="4"/>
  <c r="AD8" i="4"/>
  <c r="W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<sst xmlns="http://schemas.openxmlformats.org/spreadsheetml/2006/main" count="228" uniqueCount="112">
  <si>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</si>
  <si>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</si>
  <si>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</si>
  <si>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</si>
  <si>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</si>
  <si>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</si>
  <si>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</si>
  <si>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</si>
  <si>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</si>
  <si>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</si>
  <si>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</si>
  <si>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</si>
  <si>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</si>
  <si>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</si>
  <si>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</si>
  <si>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</si>
  <si>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</si>
  <si>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</si>
  <si>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</si>
  <si>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</si>
  <si>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</si>
  <si>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</si>
  <si>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</si>
  <si>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</si>
  <si>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</si>
  <si>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</si>
  <si>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</si>
  <si>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</si>
  <si>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</si>
  <si>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</si>
  <si>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</si>
  <si>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</si>
  <si>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</si>
  <si>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</si>
  <si>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</si>
  <si>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</si>
  <si>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</si>
  <si>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</si>
  <si>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</si>
  <si>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</si>
  <si>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</si>
  <si>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</si>
  <si>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</si>
  <si>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</si>
  <si>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</si>
  <si>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</si>
  <si>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</si>
  <si>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</si>
  <si>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</si>
  <si>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</si>
  <si>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</si>
  <si>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</si>
  <si>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</si>
  <si>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</si>
  <si>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</si>
  <si>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</si>
  <si>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</si>
  <si>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</si>
  <si>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</si>
  <si>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</si>
  <si>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</si>
  <si>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</si>
  <si>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</si>
  <si>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</si>
  <si>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</si>
  <si>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</si>
  <si>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</si>
  <si>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</si>
  <si>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</si>
  <si>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</si>
  <si>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</si>
  <si>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</si>
  <si>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</si>
  <si>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</si>
  <si>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</si>
  <si>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</si>
  <si>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</si>
  <si>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</si>
  <si>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</si>
  <si>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</si>
  <si>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</si>
  <si>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</si>
  <si>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</si>
  <si>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</si>
  <si>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</si>
  <si>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</si>
  <si>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</si>
  <si>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</si>
  <si>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</si>
  <si>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</si>
  <si>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</si>
  <si>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</si>
  <si>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</si>
  <si>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甲府市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</si>
  <si>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</si>
  <si>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</si>
  <si>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</si>
  <si>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</si>
  <si>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</si>
  <si>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</si>
  <si>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</si>
  <si>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</si>
  <si>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</si>
  <si>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</si>
  <si>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</si>
  <si>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</si>
  <si>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</si>
  <si>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</si>
  <si>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</si>
  <si>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本市の水道事業は、高度経済成長期に整備した施設の更新時期を迎えるとともに、人口減少等により水需要の減少傾向が継続する厳しい経営環境のなか、経営戦略に基づく事業を着実に進め、経営基盤の強化に努めてきた。
経常収支比率及び料金回収率の指標からは、経営の健全化・効率化が継続的に確保されていると判断できる。
物価及び労務費の高騰により、今後も経常費用の増加が見込まれるが、「甲府市上下水道事業経営戦略2025」に基づき、中・長期的視点に立った経年化施設の整備及び管路更新等の事業を着実に進めることにより、施設の強靭化等を図り、将来に健全で安定した水道事業を繋げられるように、効率的な事業経営に努めていく。</t>
    <phoneticPr fontId="4"/>
  </si>
  <si>
    <t>有形固定資産減価償却率は、前年度と比較して上昇し、管路経年化率も、管路の経年化により上昇傾向にある。
管路更新率は、前年度と比較して上昇し、類似団体の平均値と比較しても高い数値である。
今後は、施設や管路の老朽化を示す、有形固定資産減価償却率や管路経年化率の状況を踏まえ、アセットマネジメントの手法を取り入れるなかで、施設の適切な維持管理を行うとともに、更新投資の適正化を図り、計画的・効率的に施設や管路等の更新を進めていく。</t>
    <rPh sb="77" eb="78">
      <t>アタイ</t>
    </rPh>
    <phoneticPr fontId="4"/>
  </si>
  <si>
    <t>経常収支比率は、引き続き100％を上回っていることから、給水収益等により維持管理費や支払利息等の費用を賄えている。類似団体の平均値と比較しても高い数値であり、安定した経営状況を維持している。
流動比率は、施設更新時期を迎えたことに伴い、企業債を多く借入れたことで流動資産が増え、前年度と比較して上昇している。100％を大きく上回っていることから、短期的な債務に対する支払能力は十分に確保できている。
企業債残高対給水収益比率は、施設更新財源の確保と世代間負担の公平性を目的として、企業債を多く借入れたことで前年度より上昇しているが、事業拡張期に借り入れた企業債の償還が進んでおり、類似団体の平均値と比較しても低い数値である。
料金回収率は、引き続き100％を上回っていることから、給水に係る経費を給水収益で賄えている。
給水原価は、経常費用の増加に伴い、前年度と比較して上昇していることから、引き続き経常経費の抑制を図ることで、経営の効率化を図っていく。
施設利用率は、前年度と比較して上昇しているが、類似団体の平均値と比較すると低い数値である。今後はダウンサイジング等により更新施設の適正化を進めていく。
有収率は、前年度と比較して下降しており、類似団体の平均値と比較しても低い数値である。今後はDXを用いた漏水調査等の新技術活用とともに、鉛製給水管等の布設替えを着実に進めていく。</t>
    <rPh sb="64" eb="65">
      <t>アタイ</t>
    </rPh>
    <rPh sb="297" eb="298">
      <t>アタイ</t>
    </rPh>
    <rPh sb="371" eb="373">
      <t>ゾウカ</t>
    </rPh>
    <rPh sb="374" eb="375">
      <t>トモナ</t>
    </rPh>
    <rPh sb="385" eb="387">
      <t>ジョウショウ</t>
    </rPh>
    <rPh sb="396" eb="397">
      <t>ヒ</t>
    </rPh>
    <rPh sb="398" eb="399">
      <t>ツヅ</t>
    </rPh>
    <rPh sb="400" eb="402">
      <t>ケイジョウ</t>
    </rPh>
    <rPh sb="402" eb="404">
      <t>ケイヒ</t>
    </rPh>
    <rPh sb="405" eb="407">
      <t>ヨクセイ</t>
    </rPh>
    <rPh sb="408" eb="409">
      <t>ハカ</t>
    </rPh>
    <rPh sb="414" eb="416">
      <t>ケイエイ</t>
    </rPh>
    <rPh sb="417" eb="420">
      <t>コウリツカ</t>
    </rPh>
    <rPh sb="421" eb="422">
      <t>ハカ</t>
    </rPh>
    <rPh sb="458" eb="459">
      <t>アタイ</t>
    </rPh>
    <rPh sb="473" eb="475">
      <t>コンゴ</t>
    </rPh>
    <rPh sb="484" eb="485">
      <t>トウ</t>
    </rPh>
    <rPh sb="488" eb="490">
      <t>コウシン</t>
    </rPh>
    <rPh sb="490" eb="492">
      <t>シセツ</t>
    </rPh>
    <rPh sb="493" eb="496">
      <t>テキセイカ</t>
    </rPh>
    <rPh sb="517" eb="519">
      <t>カコウ</t>
    </rPh>
    <rPh sb="531" eb="532">
      <t>チ</t>
    </rPh>
    <rPh sb="552" eb="553">
      <t>モチ</t>
    </rPh>
    <rPh sb="555" eb="557">
      <t>ロウスイ</t>
    </rPh>
    <rPh sb="557" eb="559">
      <t>チョウサ</t>
    </rPh>
    <rPh sb="559" eb="560">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</si>
</sst>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0.89</c:v>
                </c:pt>
                <c:pt idx="1">
                  <c:v>0.83</c:v>
                </c:pt>
                <c:pt idx="2">
                  <c:v>0.55000000000000004</c:v>
                </c:pt>
                <c:pt idx="3">
                  <c:v>1.03</c:v>
                </c:pt>
                <c:pt idx="4">
                  <c:v>1.1399999999999999</c:v>
                </c:pt>
              </c:numCache>
            </c:numRef>
          </c:val>
          <c:extLst>
            <c:ext xmlns:c16="http://schemas.microsoft.com/office/drawing/2014/chart" uri="{C3380CC4-5D6E-409C-BE32-E72D297353CC}">
              <c16:uniqueId val="{00000000-EF1B-4DA6-AE8F-60D851A17C3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0.69</c:v>
                </c:pt>
                <c:pt idx="2">
                  <c:v>0.67</c:v>
                </c:pt>
                <c:pt idx="3">
                  <c:v>0.61</c:v>
                </c:pt>
                <c:pt idx="4">
                  <c:v>0.57999999999999996</c:v>
                </c:pt>
              </c:numCache>
            </c:numRef>
          </c:val>
          <c:smooth val="0"/>
          <c:extLst>
            <c:ext xmlns:c16="http://schemas.microsoft.com/office/drawing/2014/chart" uri="{C3380CC4-5D6E-409C-BE32-E72D297353CC}">
              <c16:uniqueId val="{00000001-EF1B-4DA6-AE8F-60D851A17C3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44.16</c:v>
                </c:pt>
                <c:pt idx="1">
                  <c:v>43.61</c:v>
                </c:pt>
                <c:pt idx="2">
                  <c:v>43.28</c:v>
                </c:pt>
                <c:pt idx="3">
                  <c:v>42.36</c:v>
                </c:pt>
                <c:pt idx="4">
                  <c:v>50.11</c:v>
                </c:pt>
              </c:numCache>
            </c:numRef>
          </c:val>
          <c:extLst>
            <c:ext xmlns:c16="http://schemas.microsoft.com/office/drawing/2014/chart" uri="{C3380CC4-5D6E-409C-BE32-E72D297353CC}">
              <c16:uniqueId val="{00000000-7409-4124-80CA-165E5E36473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63.12</c:v>
                </c:pt>
                <c:pt idx="1">
                  <c:v>62.57</c:v>
                </c:pt>
                <c:pt idx="2">
                  <c:v>61.56</c:v>
                </c:pt>
                <c:pt idx="3">
                  <c:v>60.84</c:v>
                </c:pt>
                <c:pt idx="4">
                  <c:v>60.8</c:v>
                </c:pt>
              </c:numCache>
            </c:numRef>
          </c:val>
          <c:smooth val="0"/>
          <c:extLst>
            <c:ext xmlns:c16="http://schemas.microsoft.com/office/drawing/2014/chart" uri="{C3380CC4-5D6E-409C-BE32-E72D297353CC}">
              <c16:uniqueId val="{00000001-7409-4124-80CA-165E5E36473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85.36</c:v>
                </c:pt>
                <c:pt idx="1">
                  <c:v>85.93</c:v>
                </c:pt>
                <c:pt idx="2">
                  <c:v>85.31</c:v>
                </c:pt>
                <c:pt idx="3">
                  <c:v>86.21</c:v>
                </c:pt>
                <c:pt idx="4">
                  <c:v>85.58</c:v>
                </c:pt>
              </c:numCache>
            </c:numRef>
          </c:val>
          <c:extLst>
            <c:ext xmlns:c16="http://schemas.microsoft.com/office/drawing/2014/chart" uri="{C3380CC4-5D6E-409C-BE32-E72D297353CC}">
              <c16:uniqueId val="{00000000-EFBF-4F87-8136-AB85D049C53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90.09</c:v>
                </c:pt>
                <c:pt idx="1">
                  <c:v>90.21</c:v>
                </c:pt>
                <c:pt idx="2">
                  <c:v>90.11</c:v>
                </c:pt>
                <c:pt idx="3">
                  <c:v>89.73</c:v>
                </c:pt>
                <c:pt idx="4">
                  <c:v>89.86</c:v>
                </c:pt>
              </c:numCache>
            </c:numRef>
          </c:val>
          <c:smooth val="0"/>
          <c:extLst>
            <c:ext xmlns:c16="http://schemas.microsoft.com/office/drawing/2014/chart" uri="{C3380CC4-5D6E-409C-BE32-E72D297353CC}">
              <c16:uniqueId val="{00000001-EFBF-4F87-8136-AB85D049C53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120.46</c:v>
                </c:pt>
                <c:pt idx="1">
                  <c:v>124.14</c:v>
                </c:pt>
                <c:pt idx="2">
                  <c:v>120.48</c:v>
                </c:pt>
                <c:pt idx="3">
                  <c:v>122.86</c:v>
                </c:pt>
                <c:pt idx="4">
                  <c:v>126.42</c:v>
                </c:pt>
              </c:numCache>
            </c:numRef>
          </c:val>
          <c:extLst>
            <c:ext xmlns:c16="http://schemas.microsoft.com/office/drawing/2014/chart" uri="{C3380CC4-5D6E-409C-BE32-E72D297353CC}">
              <c16:uniqueId val="{00000000-087D-4493-8B7C-2B815F8E7D2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112.36</c:v>
                </c:pt>
                <c:pt idx="1">
                  <c:v>112.26</c:v>
                </c:pt>
                <c:pt idx="2">
                  <c:v>110.04</c:v>
                </c:pt>
                <c:pt idx="3">
                  <c:v>109.67</c:v>
                </c:pt>
                <c:pt idx="4">
                  <c:v>108.91</c:v>
                </c:pt>
              </c:numCache>
            </c:numRef>
          </c:val>
          <c:smooth val="0"/>
          <c:extLst>
            <c:ext xmlns:c16="http://schemas.microsoft.com/office/drawing/2014/chart" uri="{C3380CC4-5D6E-409C-BE32-E72D297353CC}">
              <c16:uniqueId val="{00000001-087D-4493-8B7C-2B815F8E7D2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52.54</c:v>
                </c:pt>
                <c:pt idx="1">
                  <c:v>53.32</c:v>
                </c:pt>
                <c:pt idx="2">
                  <c:v>53.69</c:v>
                </c:pt>
                <c:pt idx="3">
                  <c:v>54.08</c:v>
                </c:pt>
                <c:pt idx="4">
                  <c:v>54.34</c:v>
                </c:pt>
              </c:numCache>
            </c:numRef>
          </c:val>
          <c:extLst>
            <c:ext xmlns:c16="http://schemas.microsoft.com/office/drawing/2014/chart" uri="{C3380CC4-5D6E-409C-BE32-E72D297353CC}">
              <c16:uniqueId val="{00000000-EE84-46FE-89FA-773CD365490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50.31</c:v>
                </c:pt>
                <c:pt idx="1">
                  <c:v>50.74</c:v>
                </c:pt>
                <c:pt idx="2">
                  <c:v>51.49</c:v>
                </c:pt>
                <c:pt idx="3">
                  <c:v>51.94</c:v>
                </c:pt>
                <c:pt idx="4">
                  <c:v>52.46</c:v>
                </c:pt>
              </c:numCache>
            </c:numRef>
          </c:val>
          <c:smooth val="0"/>
          <c:extLst>
            <c:ext xmlns:c16="http://schemas.microsoft.com/office/drawing/2014/chart" uri="{C3380CC4-5D6E-409C-BE32-E72D297353CC}">
              <c16:uniqueId val="{00000001-EE84-46FE-89FA-773CD365490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15.12</c:v>
                </c:pt>
                <c:pt idx="1">
                  <c:v>17.440000000000001</c:v>
                </c:pt>
                <c:pt idx="2">
                  <c:v>19.59</c:v>
                </c:pt>
                <c:pt idx="3">
                  <c:v>21.1</c:v>
                </c:pt>
                <c:pt idx="4">
                  <c:v>22.4</c:v>
                </c:pt>
              </c:numCache>
            </c:numRef>
          </c:val>
          <c:extLst>
            <c:ext xmlns:c16="http://schemas.microsoft.com/office/drawing/2014/chart" uri="{C3380CC4-5D6E-409C-BE32-E72D297353CC}">
              <c16:uniqueId val="{00000000-CA63-45B9-B6FB-50A14FF8D7B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21.34</c:v>
                </c:pt>
                <c:pt idx="1">
                  <c:v>23.27</c:v>
                </c:pt>
                <c:pt idx="2">
                  <c:v>25.18</c:v>
                </c:pt>
                <c:pt idx="3">
                  <c:v>26.52</c:v>
                </c:pt>
                <c:pt idx="4">
                  <c:v>28.4</c:v>
                </c:pt>
              </c:numCache>
            </c:numRef>
          </c:val>
          <c:smooth val="0"/>
          <c:extLst>
            <c:ext xmlns:c16="http://schemas.microsoft.com/office/drawing/2014/chart" uri="{C3380CC4-5D6E-409C-BE32-E72D297353CC}">
              <c16:uniqueId val="{00000001-CA63-45B9-B6FB-50A14FF8D7B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378-456C-BC3C-401F3B46803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0.28999999999999998</c:v>
                </c:pt>
                <c:pt idx="1">
                  <c:v>0.25</c:v>
                </c:pt>
                <c:pt idx="2">
                  <c:v>0.13</c:v>
                </c:pt>
                <c:pt idx="3" formatCode="#,##0.00;&quot;△&quot;#,##0.00">
                  <c:v>0</c:v>
                </c:pt>
                <c:pt idx="4">
                  <c:v>0.01</c:v>
                </c:pt>
              </c:numCache>
            </c:numRef>
          </c:val>
          <c:smooth val="0"/>
          <c:extLst>
            <c:ext xmlns:c16="http://schemas.microsoft.com/office/drawing/2014/chart" uri="{C3380CC4-5D6E-409C-BE32-E72D297353CC}">
              <c16:uniqueId val="{00000001-7378-456C-BC3C-401F3B46803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367.15</c:v>
                </c:pt>
                <c:pt idx="1">
                  <c:v>406.37</c:v>
                </c:pt>
                <c:pt idx="2">
                  <c:v>470.08</c:v>
                </c:pt>
                <c:pt idx="3">
                  <c:v>551.20000000000005</c:v>
                </c:pt>
                <c:pt idx="4">
                  <c:v>594.66999999999996</c:v>
                </c:pt>
              </c:numCache>
            </c:numRef>
          </c:val>
          <c:extLst>
            <c:ext xmlns:c16="http://schemas.microsoft.com/office/drawing/2014/chart" uri="{C3380CC4-5D6E-409C-BE32-E72D297353CC}">
              <c16:uniqueId val="{00000000-F1DB-4A50-84F8-36AE7C4B9AC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306.08</c:v>
                </c:pt>
                <c:pt idx="1">
                  <c:v>306.14999999999998</c:v>
                </c:pt>
                <c:pt idx="2">
                  <c:v>297.54000000000002</c:v>
                </c:pt>
                <c:pt idx="3">
                  <c:v>289.44</c:v>
                </c:pt>
                <c:pt idx="4">
                  <c:v>282.19</c:v>
                </c:pt>
              </c:numCache>
            </c:numRef>
          </c:val>
          <c:smooth val="0"/>
          <c:extLst>
            <c:ext xmlns:c16="http://schemas.microsoft.com/office/drawing/2014/chart" uri="{C3380CC4-5D6E-409C-BE32-E72D297353CC}">
              <c16:uniqueId val="{00000001-F1DB-4A50-84F8-36AE7C4B9AC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48.64</c:v>
                </c:pt>
                <c:pt idx="1">
                  <c:v>39.42</c:v>
                </c:pt>
                <c:pt idx="2">
                  <c:v>56.22</c:v>
                </c:pt>
                <c:pt idx="3">
                  <c:v>78.989999999999995</c:v>
                </c:pt>
                <c:pt idx="4">
                  <c:v>96.78</c:v>
                </c:pt>
              </c:numCache>
            </c:numRef>
          </c:val>
          <c:extLst>
            <c:ext xmlns:c16="http://schemas.microsoft.com/office/drawing/2014/chart" uri="{C3380CC4-5D6E-409C-BE32-E72D297353CC}">
              <c16:uniqueId val="{00000000-4158-431A-B267-60C60E59568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294.66000000000003</c:v>
                </c:pt>
                <c:pt idx="1">
                  <c:v>285.27</c:v>
                </c:pt>
                <c:pt idx="2">
                  <c:v>294.73</c:v>
                </c:pt>
                <c:pt idx="3">
                  <c:v>301.23</c:v>
                </c:pt>
                <c:pt idx="4">
                  <c:v>300.33</c:v>
                </c:pt>
              </c:numCache>
            </c:numRef>
          </c:val>
          <c:smooth val="0"/>
          <c:extLst>
            <c:ext xmlns:c16="http://schemas.microsoft.com/office/drawing/2014/chart" uri="{C3380CC4-5D6E-409C-BE32-E72D297353CC}">
              <c16:uniqueId val="{00000001-4158-431A-B267-60C60E59568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116.9</c:v>
                </c:pt>
                <c:pt idx="1">
                  <c:v>120.88</c:v>
                </c:pt>
                <c:pt idx="2">
                  <c:v>115.54</c:v>
                </c:pt>
                <c:pt idx="3">
                  <c:v>118.25</c:v>
                </c:pt>
                <c:pt idx="4">
                  <c:v>121.98</c:v>
                </c:pt>
              </c:numCache>
            </c:numRef>
          </c:val>
          <c:extLst>
            <c:ext xmlns:c16="http://schemas.microsoft.com/office/drawing/2014/chart" uri="{C3380CC4-5D6E-409C-BE32-E72D297353CC}">
              <c16:uniqueId val="{00000000-317B-4E3D-942B-4003BEDBBE6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103.75</c:v>
                </c:pt>
                <c:pt idx="1">
                  <c:v>105.3</c:v>
                </c:pt>
                <c:pt idx="2">
                  <c:v>99.41</c:v>
                </c:pt>
                <c:pt idx="3">
                  <c:v>101.11</c:v>
                </c:pt>
                <c:pt idx="4">
                  <c:v>102.03</c:v>
                </c:pt>
              </c:numCache>
            </c:numRef>
          </c:val>
          <c:smooth val="0"/>
          <c:extLst>
            <c:ext xmlns:c16="http://schemas.microsoft.com/office/drawing/2014/chart" uri="{C3380CC4-5D6E-409C-BE32-E72D297353CC}">
              <c16:uniqueId val="{00000001-317B-4E3D-942B-4003BEDBBE6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139.1</c:v>
                </c:pt>
                <c:pt idx="1">
                  <c:v>136.13999999999999</c:v>
                </c:pt>
                <c:pt idx="2">
                  <c:v>142.61000000000001</c:v>
                </c:pt>
                <c:pt idx="3">
                  <c:v>139.47</c:v>
                </c:pt>
                <c:pt idx="4">
                  <c:v>147.99</c:v>
                </c:pt>
              </c:numCache>
            </c:numRef>
          </c:val>
          <c:extLst>
            <c:ext xmlns:c16="http://schemas.microsoft.com/office/drawing/2014/chart" uri="{C3380CC4-5D6E-409C-BE32-E72D297353CC}">
              <c16:uniqueId val="{00000000-0057-4EB8-98C1-2DE4BC82517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159.93</c:v>
                </c:pt>
                <c:pt idx="1">
                  <c:v>162.77000000000001</c:v>
                </c:pt>
                <c:pt idx="2">
                  <c:v>170.87</c:v>
                </c:pt>
                <c:pt idx="3">
                  <c:v>171.09</c:v>
                </c:pt>
                <c:pt idx="4">
                  <c:v>173.56</c:v>
                </c:pt>
              </c:numCache>
            </c:numRef>
          </c:val>
          <c:smooth val="0"/>
          <c:extLst>
            <c:ext xmlns:c16="http://schemas.microsoft.com/office/drawing/2014/chart" uri="{C3380CC4-5D6E-409C-BE32-E72D297353CC}">
              <c16:uniqueId val="{00000001-0057-4EB8-98C1-2DE4BC82517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90" zoomScaleNormal="9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山梨県　甲府市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A2</v>
      </c>
      <c r="X8" s="43"/>
      <c r="Y8" s="43"/>
      <c r="Z8" s="43"/>
      <c r="AA8" s="43"/>
      <c r="AB8" s="43"/>
      <c r="AC8" s="43"/>
      <c r="AD8" s="43" t="str">
        <f>データ!$M$6</f>
        <v>自治体職員</v>
      </c>
      <c r="AE8" s="43"/>
      <c r="AF8" s="43"/>
      <c r="AG8" s="43"/>
      <c r="AH8" s="43"/>
      <c r="AI8" s="43"/>
      <c r="AJ8" s="43"/>
      <c r="AK8" s="2"/>
      <c r="AL8" s="44">
        <f>データ!$R$6</f>
        <v>183850</v>
      </c>
      <c r="AM8" s="44"/>
      <c r="AN8" s="44"/>
      <c r="AO8" s="44"/>
      <c r="AP8" s="44"/>
      <c r="AQ8" s="44"/>
      <c r="AR8" s="44"/>
      <c r="AS8" s="44"/>
      <c r="AT8" s="45">
        <f>データ!$S$6</f>
        <v>212.47</v>
      </c>
      <c r="AU8" s="46"/>
      <c r="AV8" s="46"/>
      <c r="AW8" s="46"/>
      <c r="AX8" s="46"/>
      <c r="AY8" s="46"/>
      <c r="AZ8" s="46"/>
      <c r="BA8" s="46"/>
      <c r="BB8" s="47">
        <f>データ!$T$6</f>
        <v>865.3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88.16</v>
      </c>
      <c r="J10" s="46"/>
      <c r="K10" s="46"/>
      <c r="L10" s="46"/>
      <c r="M10" s="46"/>
      <c r="N10" s="46"/>
      <c r="O10" s="80"/>
      <c r="P10" s="47">
        <f>データ!$P$6</f>
        <v>98.86</v>
      </c>
      <c r="Q10" s="47"/>
      <c r="R10" s="47"/>
      <c r="S10" s="47"/>
      <c r="T10" s="47"/>
      <c r="U10" s="47"/>
      <c r="V10" s="47"/>
      <c r="W10" s="44">
        <f>データ!$Q$6</f>
        <v>3228</v>
      </c>
      <c r="X10" s="44"/>
      <c r="Y10" s="44"/>
      <c r="Z10" s="44"/>
      <c r="AA10" s="44"/>
      <c r="AB10" s="44"/>
      <c r="AC10" s="44"/>
      <c r="AD10" s="2"/>
      <c r="AE10" s="2"/>
      <c r="AF10" s="2"/>
      <c r="AG10" s="2"/>
      <c r="AH10" s="2"/>
      <c r="AI10" s="2"/>
      <c r="AJ10" s="2"/>
      <c r="AK10" s="2"/>
      <c r="AL10" s="44">
        <f>データ!$U$6</f>
        <v>231779</v>
      </c>
      <c r="AM10" s="44"/>
      <c r="AN10" s="44"/>
      <c r="AO10" s="44"/>
      <c r="AP10" s="44"/>
      <c r="AQ10" s="44"/>
      <c r="AR10" s="44"/>
      <c r="AS10" s="44"/>
      <c r="AT10" s="45">
        <f>データ!$V$6</f>
        <v>92.45</v>
      </c>
      <c r="AU10" s="46"/>
      <c r="AV10" s="46"/>
      <c r="AW10" s="46"/>
      <c r="AX10" s="46"/>
      <c r="AY10" s="46"/>
      <c r="AZ10" s="46"/>
      <c r="BA10" s="46"/>
      <c r="BB10" s="47">
        <f>データ!$W$6</f>
        <v>2507.0700000000002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9" t="s">
        <v>111</v>
      </c>
      <c r="BM16" s="90"/>
      <c r="BN16" s="90"/>
      <c r="BO16" s="90"/>
      <c r="BP16" s="90"/>
      <c r="BQ16" s="90"/>
      <c r="BR16" s="90"/>
      <c r="BS16" s="90"/>
      <c r="BT16" s="90"/>
      <c r="BU16" s="90"/>
      <c r="BV16" s="90"/>
      <c r="BW16" s="90"/>
      <c r="BX16" s="90"/>
      <c r="BY16" s="90"/>
      <c r="BZ16" s="9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9"/>
      <c r="BM17" s="90"/>
      <c r="BN17" s="90"/>
      <c r="BO17" s="90"/>
      <c r="BP17" s="90"/>
      <c r="BQ17" s="90"/>
      <c r="BR17" s="90"/>
      <c r="BS17" s="90"/>
      <c r="BT17" s="90"/>
      <c r="BU17" s="90"/>
      <c r="BV17" s="90"/>
      <c r="BW17" s="90"/>
      <c r="BX17" s="90"/>
      <c r="BY17" s="90"/>
      <c r="BZ17" s="9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9"/>
      <c r="BM18" s="90"/>
      <c r="BN18" s="90"/>
      <c r="BO18" s="90"/>
      <c r="BP18" s="90"/>
      <c r="BQ18" s="90"/>
      <c r="BR18" s="90"/>
      <c r="BS18" s="90"/>
      <c r="BT18" s="90"/>
      <c r="BU18" s="90"/>
      <c r="BV18" s="90"/>
      <c r="BW18" s="90"/>
      <c r="BX18" s="90"/>
      <c r="BY18" s="90"/>
      <c r="BZ18" s="9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9"/>
      <c r="BM19" s="90"/>
      <c r="BN19" s="90"/>
      <c r="BO19" s="90"/>
      <c r="BP19" s="90"/>
      <c r="BQ19" s="90"/>
      <c r="BR19" s="90"/>
      <c r="BS19" s="90"/>
      <c r="BT19" s="90"/>
      <c r="BU19" s="90"/>
      <c r="BV19" s="90"/>
      <c r="BW19" s="90"/>
      <c r="BX19" s="90"/>
      <c r="BY19" s="90"/>
      <c r="BZ19" s="9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9"/>
      <c r="BM20" s="90"/>
      <c r="BN20" s="90"/>
      <c r="BO20" s="90"/>
      <c r="BP20" s="90"/>
      <c r="BQ20" s="90"/>
      <c r="BR20" s="90"/>
      <c r="BS20" s="90"/>
      <c r="BT20" s="90"/>
      <c r="BU20" s="90"/>
      <c r="BV20" s="90"/>
      <c r="BW20" s="90"/>
      <c r="BX20" s="90"/>
      <c r="BY20" s="90"/>
      <c r="BZ20" s="9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9"/>
      <c r="BM21" s="90"/>
      <c r="BN21" s="90"/>
      <c r="BO21" s="90"/>
      <c r="BP21" s="90"/>
      <c r="BQ21" s="90"/>
      <c r="BR21" s="90"/>
      <c r="BS21" s="90"/>
      <c r="BT21" s="90"/>
      <c r="BU21" s="90"/>
      <c r="BV21" s="90"/>
      <c r="BW21" s="90"/>
      <c r="BX21" s="90"/>
      <c r="BY21" s="90"/>
      <c r="BZ21" s="9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9"/>
      <c r="BM22" s="90"/>
      <c r="BN22" s="90"/>
      <c r="BO22" s="90"/>
      <c r="BP22" s="90"/>
      <c r="BQ22" s="90"/>
      <c r="BR22" s="90"/>
      <c r="BS22" s="90"/>
      <c r="BT22" s="90"/>
      <c r="BU22" s="90"/>
      <c r="BV22" s="90"/>
      <c r="BW22" s="90"/>
      <c r="BX22" s="90"/>
      <c r="BY22" s="90"/>
      <c r="BZ22" s="9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9"/>
      <c r="BM23" s="90"/>
      <c r="BN23" s="90"/>
      <c r="BO23" s="90"/>
      <c r="BP23" s="90"/>
      <c r="BQ23" s="90"/>
      <c r="BR23" s="90"/>
      <c r="BS23" s="90"/>
      <c r="BT23" s="90"/>
      <c r="BU23" s="90"/>
      <c r="BV23" s="90"/>
      <c r="BW23" s="90"/>
      <c r="BX23" s="90"/>
      <c r="BY23" s="90"/>
      <c r="BZ23" s="9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9"/>
      <c r="BM24" s="90"/>
      <c r="BN24" s="90"/>
      <c r="BO24" s="90"/>
      <c r="BP24" s="90"/>
      <c r="BQ24" s="90"/>
      <c r="BR24" s="90"/>
      <c r="BS24" s="90"/>
      <c r="BT24" s="90"/>
      <c r="BU24" s="90"/>
      <c r="BV24" s="90"/>
      <c r="BW24" s="90"/>
      <c r="BX24" s="90"/>
      <c r="BY24" s="90"/>
      <c r="BZ24" s="9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9"/>
      <c r="BM25" s="90"/>
      <c r="BN25" s="90"/>
      <c r="BO25" s="90"/>
      <c r="BP25" s="90"/>
      <c r="BQ25" s="90"/>
      <c r="BR25" s="90"/>
      <c r="BS25" s="90"/>
      <c r="BT25" s="90"/>
      <c r="BU25" s="90"/>
      <c r="BV25" s="90"/>
      <c r="BW25" s="90"/>
      <c r="BX25" s="90"/>
      <c r="BY25" s="90"/>
      <c r="BZ25" s="9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9"/>
      <c r="BM26" s="90"/>
      <c r="BN26" s="90"/>
      <c r="BO26" s="90"/>
      <c r="BP26" s="90"/>
      <c r="BQ26" s="90"/>
      <c r="BR26" s="90"/>
      <c r="BS26" s="90"/>
      <c r="BT26" s="90"/>
      <c r="BU26" s="90"/>
      <c r="BV26" s="90"/>
      <c r="BW26" s="90"/>
      <c r="BX26" s="90"/>
      <c r="BY26" s="90"/>
      <c r="BZ26" s="9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9"/>
      <c r="BM27" s="90"/>
      <c r="BN27" s="90"/>
      <c r="BO27" s="90"/>
      <c r="BP27" s="90"/>
      <c r="BQ27" s="90"/>
      <c r="BR27" s="90"/>
      <c r="BS27" s="90"/>
      <c r="BT27" s="90"/>
      <c r="BU27" s="90"/>
      <c r="BV27" s="90"/>
      <c r="BW27" s="90"/>
      <c r="BX27" s="90"/>
      <c r="BY27" s="90"/>
      <c r="BZ27" s="9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9"/>
      <c r="BM28" s="90"/>
      <c r="BN28" s="90"/>
      <c r="BO28" s="90"/>
      <c r="BP28" s="90"/>
      <c r="BQ28" s="90"/>
      <c r="BR28" s="90"/>
      <c r="BS28" s="90"/>
      <c r="BT28" s="90"/>
      <c r="BU28" s="90"/>
      <c r="BV28" s="90"/>
      <c r="BW28" s="90"/>
      <c r="BX28" s="90"/>
      <c r="BY28" s="90"/>
      <c r="BZ28" s="9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9"/>
      <c r="BM29" s="90"/>
      <c r="BN29" s="90"/>
      <c r="BO29" s="90"/>
      <c r="BP29" s="90"/>
      <c r="BQ29" s="90"/>
      <c r="BR29" s="90"/>
      <c r="BS29" s="90"/>
      <c r="BT29" s="90"/>
      <c r="BU29" s="90"/>
      <c r="BV29" s="90"/>
      <c r="BW29" s="90"/>
      <c r="BX29" s="90"/>
      <c r="BY29" s="90"/>
      <c r="BZ29" s="9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9"/>
      <c r="BM30" s="90"/>
      <c r="BN30" s="90"/>
      <c r="BO30" s="90"/>
      <c r="BP30" s="90"/>
      <c r="BQ30" s="90"/>
      <c r="BR30" s="90"/>
      <c r="BS30" s="90"/>
      <c r="BT30" s="90"/>
      <c r="BU30" s="90"/>
      <c r="BV30" s="90"/>
      <c r="BW30" s="90"/>
      <c r="BX30" s="90"/>
      <c r="BY30" s="90"/>
      <c r="BZ30" s="9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9"/>
      <c r="BM31" s="90"/>
      <c r="BN31" s="90"/>
      <c r="BO31" s="90"/>
      <c r="BP31" s="90"/>
      <c r="BQ31" s="90"/>
      <c r="BR31" s="90"/>
      <c r="BS31" s="90"/>
      <c r="BT31" s="90"/>
      <c r="BU31" s="90"/>
      <c r="BV31" s="90"/>
      <c r="BW31" s="90"/>
      <c r="BX31" s="90"/>
      <c r="BY31" s="90"/>
      <c r="BZ31" s="9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9"/>
      <c r="BM32" s="90"/>
      <c r="BN32" s="90"/>
      <c r="BO32" s="90"/>
      <c r="BP32" s="90"/>
      <c r="BQ32" s="90"/>
      <c r="BR32" s="90"/>
      <c r="BS32" s="90"/>
      <c r="BT32" s="90"/>
      <c r="BU32" s="90"/>
      <c r="BV32" s="90"/>
      <c r="BW32" s="90"/>
      <c r="BX32" s="90"/>
      <c r="BY32" s="90"/>
      <c r="BZ32" s="9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9"/>
      <c r="BM33" s="90"/>
      <c r="BN33" s="90"/>
      <c r="BO33" s="90"/>
      <c r="BP33" s="90"/>
      <c r="BQ33" s="90"/>
      <c r="BR33" s="90"/>
      <c r="BS33" s="90"/>
      <c r="BT33" s="90"/>
      <c r="BU33" s="90"/>
      <c r="BV33" s="90"/>
      <c r="BW33" s="90"/>
      <c r="BX33" s="90"/>
      <c r="BY33" s="90"/>
      <c r="BZ33" s="9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9"/>
      <c r="BM34" s="90"/>
      <c r="BN34" s="90"/>
      <c r="BO34" s="90"/>
      <c r="BP34" s="90"/>
      <c r="BQ34" s="90"/>
      <c r="BR34" s="90"/>
      <c r="BS34" s="90"/>
      <c r="BT34" s="90"/>
      <c r="BU34" s="90"/>
      <c r="BV34" s="90"/>
      <c r="BW34" s="90"/>
      <c r="BX34" s="90"/>
      <c r="BY34" s="90"/>
      <c r="BZ34" s="9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9"/>
      <c r="BM35" s="90"/>
      <c r="BN35" s="90"/>
      <c r="BO35" s="90"/>
      <c r="BP35" s="90"/>
      <c r="BQ35" s="90"/>
      <c r="BR35" s="90"/>
      <c r="BS35" s="90"/>
      <c r="BT35" s="90"/>
      <c r="BU35" s="90"/>
      <c r="BV35" s="90"/>
      <c r="BW35" s="90"/>
      <c r="BX35" s="90"/>
      <c r="BY35" s="90"/>
      <c r="BZ35" s="9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9"/>
      <c r="BM36" s="90"/>
      <c r="BN36" s="90"/>
      <c r="BO36" s="90"/>
      <c r="BP36" s="90"/>
      <c r="BQ36" s="90"/>
      <c r="BR36" s="90"/>
      <c r="BS36" s="90"/>
      <c r="BT36" s="90"/>
      <c r="BU36" s="90"/>
      <c r="BV36" s="90"/>
      <c r="BW36" s="90"/>
      <c r="BX36" s="90"/>
      <c r="BY36" s="90"/>
      <c r="BZ36" s="9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9"/>
      <c r="BM37" s="90"/>
      <c r="BN37" s="90"/>
      <c r="BO37" s="90"/>
      <c r="BP37" s="90"/>
      <c r="BQ37" s="90"/>
      <c r="BR37" s="90"/>
      <c r="BS37" s="90"/>
      <c r="BT37" s="90"/>
      <c r="BU37" s="90"/>
      <c r="BV37" s="90"/>
      <c r="BW37" s="90"/>
      <c r="BX37" s="90"/>
      <c r="BY37" s="90"/>
      <c r="BZ37" s="9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9"/>
      <c r="BM38" s="90"/>
      <c r="BN38" s="90"/>
      <c r="BO38" s="90"/>
      <c r="BP38" s="90"/>
      <c r="BQ38" s="90"/>
      <c r="BR38" s="90"/>
      <c r="BS38" s="90"/>
      <c r="BT38" s="90"/>
      <c r="BU38" s="90"/>
      <c r="BV38" s="90"/>
      <c r="BW38" s="90"/>
      <c r="BX38" s="90"/>
      <c r="BY38" s="90"/>
      <c r="BZ38" s="9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9"/>
      <c r="BM39" s="90"/>
      <c r="BN39" s="90"/>
      <c r="BO39" s="90"/>
      <c r="BP39" s="90"/>
      <c r="BQ39" s="90"/>
      <c r="BR39" s="90"/>
      <c r="BS39" s="90"/>
      <c r="BT39" s="90"/>
      <c r="BU39" s="90"/>
      <c r="BV39" s="90"/>
      <c r="BW39" s="90"/>
      <c r="BX39" s="90"/>
      <c r="BY39" s="90"/>
      <c r="BZ39" s="9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9"/>
      <c r="BM40" s="90"/>
      <c r="BN40" s="90"/>
      <c r="BO40" s="90"/>
      <c r="BP40" s="90"/>
      <c r="BQ40" s="90"/>
      <c r="BR40" s="90"/>
      <c r="BS40" s="90"/>
      <c r="BT40" s="90"/>
      <c r="BU40" s="90"/>
      <c r="BV40" s="90"/>
      <c r="BW40" s="90"/>
      <c r="BX40" s="90"/>
      <c r="BY40" s="90"/>
      <c r="BZ40" s="9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9"/>
      <c r="BM41" s="90"/>
      <c r="BN41" s="90"/>
      <c r="BO41" s="90"/>
      <c r="BP41" s="90"/>
      <c r="BQ41" s="90"/>
      <c r="BR41" s="90"/>
      <c r="BS41" s="90"/>
      <c r="BT41" s="90"/>
      <c r="BU41" s="90"/>
      <c r="BV41" s="90"/>
      <c r="BW41" s="90"/>
      <c r="BX41" s="90"/>
      <c r="BY41" s="90"/>
      <c r="BZ41" s="9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9"/>
      <c r="BM42" s="90"/>
      <c r="BN42" s="90"/>
      <c r="BO42" s="90"/>
      <c r="BP42" s="90"/>
      <c r="BQ42" s="90"/>
      <c r="BR42" s="90"/>
      <c r="BS42" s="90"/>
      <c r="BT42" s="90"/>
      <c r="BU42" s="90"/>
      <c r="BV42" s="90"/>
      <c r="BW42" s="90"/>
      <c r="BX42" s="90"/>
      <c r="BY42" s="90"/>
      <c r="BZ42" s="9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9"/>
      <c r="BM43" s="90"/>
      <c r="BN43" s="90"/>
      <c r="BO43" s="90"/>
      <c r="BP43" s="90"/>
      <c r="BQ43" s="90"/>
      <c r="BR43" s="90"/>
      <c r="BS43" s="90"/>
      <c r="BT43" s="90"/>
      <c r="BU43" s="90"/>
      <c r="BV43" s="90"/>
      <c r="BW43" s="90"/>
      <c r="BX43" s="90"/>
      <c r="BY43" s="90"/>
      <c r="BZ43" s="9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9"/>
      <c r="BM44" s="90"/>
      <c r="BN44" s="90"/>
      <c r="BO44" s="90"/>
      <c r="BP44" s="90"/>
      <c r="BQ44" s="90"/>
      <c r="BR44" s="90"/>
      <c r="BS44" s="90"/>
      <c r="BT44" s="90"/>
      <c r="BU44" s="90"/>
      <c r="BV44" s="90"/>
      <c r="BW44" s="90"/>
      <c r="BX44" s="90"/>
      <c r="BY44" s="90"/>
      <c r="BZ44" s="9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109</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bw2Y/R1K4SRz4XBUUNTv7HI2ixb3jmRY5dZnSoollb4UzV9B5KYPAmwqrPyqxxWeGwS2z+K70SR1ObERAoA5yg==" saltValue="ZTA+0q4xJ3flNlaSuu0Bi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192015</v>
      </c>
      <c r="D6" s="20">
        <f t="shared" si="3"/>
        <v>46</v>
      </c>
      <c r="E6" s="20">
        <f t="shared" si="3"/>
        <v>1</v>
      </c>
      <c r="F6" s="20">
        <f t="shared" si="3"/>
        <v>0</v>
      </c>
      <c r="G6" s="20">
        <f t="shared" si="3"/>
        <v>1</v>
      </c>
      <c r="H6" s="20" t="str">
        <f t="shared" si="3"/>
        <v>山梨県　甲府市</v>
      </c>
      <c r="I6" s="20" t="str">
        <f t="shared" si="3"/>
        <v>法適用</v>
      </c>
      <c r="J6" s="20" t="str">
        <f t="shared" si="3"/>
        <v>水道事業</v>
      </c>
      <c r="K6" s="20" t="str">
        <f t="shared" si="3"/>
        <v>末端給水事業</v>
      </c>
      <c r="L6" s="20" t="str">
        <f t="shared" si="3"/>
        <v>A2</v>
      </c>
      <c r="M6" s="20" t="str">
        <f t="shared" si="3"/>
        <v>自治体職員</v>
      </c>
      <c r="N6" s="21" t="str">
        <f t="shared" si="3"/>
        <v>-</v>
      </c>
      <c r="O6" s="21">
        <f t="shared" si="3"/>
        <v>88.16</v>
      </c>
      <c r="P6" s="21">
        <f t="shared" si="3"/>
        <v>98.86</v>
      </c>
      <c r="Q6" s="21">
        <f t="shared" si="3"/>
        <v>3228</v>
      </c>
      <c r="R6" s="21">
        <f t="shared" si="3"/>
        <v>183850</v>
      </c>
      <c r="S6" s="21">
        <f t="shared" si="3"/>
        <v>212.47</v>
      </c>
      <c r="T6" s="21">
        <f t="shared" si="3"/>
        <v>865.3</v>
      </c>
      <c r="U6" s="21">
        <f t="shared" si="3"/>
        <v>231779</v>
      </c>
      <c r="V6" s="21">
        <f t="shared" si="3"/>
        <v>92.45</v>
      </c>
      <c r="W6" s="21">
        <f t="shared" si="3"/>
        <v>2507.0700000000002</v>
      </c>
      <c r="X6" s="22">
        <f>IF(X7="",NA(),X7)</f>
        <v>120.46</v>
      </c>
      <c r="Y6" s="22">
        <f t="shared" ref="Y6:AG6" si="4">IF(Y7="",NA(),Y7)</f>
        <v>124.14</v>
      </c>
      <c r="Z6" s="22">
        <f t="shared" si="4"/>
        <v>120.48</v>
      </c>
      <c r="AA6" s="22">
        <f t="shared" si="4"/>
        <v>122.86</v>
      </c>
      <c r="AB6" s="22">
        <f t="shared" si="4"/>
        <v>126.42</v>
      </c>
      <c r="AC6" s="22">
        <f t="shared" si="4"/>
        <v>112.36</v>
      </c>
      <c r="AD6" s="22">
        <f t="shared" si="4"/>
        <v>112.26</v>
      </c>
      <c r="AE6" s="22">
        <f t="shared" si="4"/>
        <v>110.04</v>
      </c>
      <c r="AF6" s="22">
        <f t="shared" si="4"/>
        <v>109.67</v>
      </c>
      <c r="AG6" s="22">
        <f t="shared" si="4"/>
        <v>108.91</v>
      </c>
      <c r="AH6" s="21" t="str">
        <f>IF(AH7="","",IF(AH7="-","【-】","【"&amp;SUBSTITUTE(TEXT(AH7,"#,##0.00"),"-","△")&amp;"】"))</f>
        <v>【107.26】</v>
      </c>
      <c r="AI6" s="21">
        <f>IF(AI7="",NA(),AI7)</f>
        <v>0</v>
      </c>
      <c r="AJ6" s="21">
        <f t="shared" ref="AJ6:AR6" si="5">IF(AJ7="",NA(),AJ7)</f>
        <v>0</v>
      </c>
      <c r="AK6" s="21">
        <f t="shared" si="5"/>
        <v>0</v>
      </c>
      <c r="AL6" s="21">
        <f t="shared" si="5"/>
        <v>0</v>
      </c>
      <c r="AM6" s="21">
        <f t="shared" si="5"/>
        <v>0</v>
      </c>
      <c r="AN6" s="22">
        <f t="shared" si="5"/>
        <v>0.28999999999999998</v>
      </c>
      <c r="AO6" s="22">
        <f t="shared" si="5"/>
        <v>0.25</v>
      </c>
      <c r="AP6" s="22">
        <f t="shared" si="5"/>
        <v>0.13</v>
      </c>
      <c r="AQ6" s="21">
        <f t="shared" si="5"/>
        <v>0</v>
      </c>
      <c r="AR6" s="22">
        <f t="shared" si="5"/>
        <v>0.01</v>
      </c>
      <c r="AS6" s="21" t="str">
        <f>IF(AS7="","",IF(AS7="-","【-】","【"&amp;SUBSTITUTE(TEXT(AS7,"#,##0.00"),"-","△")&amp;"】"))</f>
        <v>【1.61】</v>
      </c>
      <c r="AT6" s="22">
        <f>IF(AT7="",NA(),AT7)</f>
        <v>367.15</v>
      </c>
      <c r="AU6" s="22">
        <f t="shared" ref="AU6:BC6" si="6">IF(AU7="",NA(),AU7)</f>
        <v>406.37</v>
      </c>
      <c r="AV6" s="22">
        <f t="shared" si="6"/>
        <v>470.08</v>
      </c>
      <c r="AW6" s="22">
        <f t="shared" si="6"/>
        <v>551.20000000000005</v>
      </c>
      <c r="AX6" s="22">
        <f t="shared" si="6"/>
        <v>594.66999999999996</v>
      </c>
      <c r="AY6" s="22">
        <f t="shared" si="6"/>
        <v>306.08</v>
      </c>
      <c r="AZ6" s="22">
        <f t="shared" si="6"/>
        <v>306.14999999999998</v>
      </c>
      <c r="BA6" s="22">
        <f t="shared" si="6"/>
        <v>297.54000000000002</v>
      </c>
      <c r="BB6" s="22">
        <f t="shared" si="6"/>
        <v>289.44</v>
      </c>
      <c r="BC6" s="22">
        <f t="shared" si="6"/>
        <v>282.19</v>
      </c>
      <c r="BD6" s="21" t="str">
        <f>IF(BD7="","",IF(BD7="-","【-】","【"&amp;SUBSTITUTE(TEXT(BD7,"#,##0.00"),"-","△")&amp;"】"))</f>
        <v>【239.69】</v>
      </c>
      <c r="BE6" s="22">
        <f>IF(BE7="",NA(),BE7)</f>
        <v>48.64</v>
      </c>
      <c r="BF6" s="22">
        <f t="shared" ref="BF6:BN6" si="7">IF(BF7="",NA(),BF7)</f>
        <v>39.42</v>
      </c>
      <c r="BG6" s="22">
        <f t="shared" si="7"/>
        <v>56.22</v>
      </c>
      <c r="BH6" s="22">
        <f t="shared" si="7"/>
        <v>78.989999999999995</v>
      </c>
      <c r="BI6" s="22">
        <f t="shared" si="7"/>
        <v>96.78</v>
      </c>
      <c r="BJ6" s="22">
        <f t="shared" si="7"/>
        <v>294.66000000000003</v>
      </c>
      <c r="BK6" s="22">
        <f t="shared" si="7"/>
        <v>285.27</v>
      </c>
      <c r="BL6" s="22">
        <f t="shared" si="7"/>
        <v>294.73</v>
      </c>
      <c r="BM6" s="22">
        <f t="shared" si="7"/>
        <v>301.23</v>
      </c>
      <c r="BN6" s="22">
        <f t="shared" si="7"/>
        <v>300.33</v>
      </c>
      <c r="BO6" s="21" t="str">
        <f>IF(BO7="","",IF(BO7="-","【-】","【"&amp;SUBSTITUTE(TEXT(BO7,"#,##0.00"),"-","△")&amp;"】"))</f>
        <v>【264.86】</v>
      </c>
      <c r="BP6" s="22">
        <f>IF(BP7="",NA(),BP7)</f>
        <v>116.9</v>
      </c>
      <c r="BQ6" s="22">
        <f t="shared" ref="BQ6:BY6" si="8">IF(BQ7="",NA(),BQ7)</f>
        <v>120.88</v>
      </c>
      <c r="BR6" s="22">
        <f t="shared" si="8"/>
        <v>115.54</v>
      </c>
      <c r="BS6" s="22">
        <f t="shared" si="8"/>
        <v>118.25</v>
      </c>
      <c r="BT6" s="22">
        <f t="shared" si="8"/>
        <v>121.98</v>
      </c>
      <c r="BU6" s="22">
        <f t="shared" si="8"/>
        <v>103.75</v>
      </c>
      <c r="BV6" s="22">
        <f t="shared" si="8"/>
        <v>105.3</v>
      </c>
      <c r="BW6" s="22">
        <f t="shared" si="8"/>
        <v>99.41</v>
      </c>
      <c r="BX6" s="22">
        <f t="shared" si="8"/>
        <v>101.11</v>
      </c>
      <c r="BY6" s="22">
        <f t="shared" si="8"/>
        <v>102.03</v>
      </c>
      <c r="BZ6" s="21" t="str">
        <f>IF(BZ7="","",IF(BZ7="-","【-】","【"&amp;SUBSTITUTE(TEXT(BZ7,"#,##0.00"),"-","△")&amp;"】"))</f>
        <v>【97.59】</v>
      </c>
      <c r="CA6" s="22">
        <f>IF(CA7="",NA(),CA7)</f>
        <v>139.1</v>
      </c>
      <c r="CB6" s="22">
        <f t="shared" ref="CB6:CJ6" si="9">IF(CB7="",NA(),CB7)</f>
        <v>136.13999999999999</v>
      </c>
      <c r="CC6" s="22">
        <f t="shared" si="9"/>
        <v>142.61000000000001</v>
      </c>
      <c r="CD6" s="22">
        <f t="shared" si="9"/>
        <v>139.47</v>
      </c>
      <c r="CE6" s="22">
        <f t="shared" si="9"/>
        <v>147.99</v>
      </c>
      <c r="CF6" s="22">
        <f t="shared" si="9"/>
        <v>159.93</v>
      </c>
      <c r="CG6" s="22">
        <f t="shared" si="9"/>
        <v>162.77000000000001</v>
      </c>
      <c r="CH6" s="22">
        <f t="shared" si="9"/>
        <v>170.87</v>
      </c>
      <c r="CI6" s="22">
        <f t="shared" si="9"/>
        <v>171.09</v>
      </c>
      <c r="CJ6" s="22">
        <f t="shared" si="9"/>
        <v>173.56</v>
      </c>
      <c r="CK6" s="21" t="str">
        <f>IF(CK7="","",IF(CK7="-","【-】","【"&amp;SUBSTITUTE(TEXT(CK7,"#,##0.00"),"-","△")&amp;"】"))</f>
        <v>【181.66】</v>
      </c>
      <c r="CL6" s="22">
        <f>IF(CL7="",NA(),CL7)</f>
        <v>44.16</v>
      </c>
      <c r="CM6" s="22">
        <f t="shared" ref="CM6:CU6" si="10">IF(CM7="",NA(),CM7)</f>
        <v>43.61</v>
      </c>
      <c r="CN6" s="22">
        <f t="shared" si="10"/>
        <v>43.28</v>
      </c>
      <c r="CO6" s="22">
        <f t="shared" si="10"/>
        <v>42.36</v>
      </c>
      <c r="CP6" s="22">
        <f t="shared" si="10"/>
        <v>50.11</v>
      </c>
      <c r="CQ6" s="22">
        <f t="shared" si="10"/>
        <v>63.12</v>
      </c>
      <c r="CR6" s="22">
        <f t="shared" si="10"/>
        <v>62.57</v>
      </c>
      <c r="CS6" s="22">
        <f t="shared" si="10"/>
        <v>61.56</v>
      </c>
      <c r="CT6" s="22">
        <f t="shared" si="10"/>
        <v>60.84</v>
      </c>
      <c r="CU6" s="22">
        <f t="shared" si="10"/>
        <v>60.8</v>
      </c>
      <c r="CV6" s="21" t="str">
        <f>IF(CV7="","",IF(CV7="-","【-】","【"&amp;SUBSTITUTE(TEXT(CV7,"#,##0.00"),"-","△")&amp;"】"))</f>
        <v>【60.21】</v>
      </c>
      <c r="CW6" s="22">
        <f>IF(CW7="",NA(),CW7)</f>
        <v>85.36</v>
      </c>
      <c r="CX6" s="22">
        <f t="shared" ref="CX6:DF6" si="11">IF(CX7="",NA(),CX7)</f>
        <v>85.93</v>
      </c>
      <c r="CY6" s="22">
        <f t="shared" si="11"/>
        <v>85.31</v>
      </c>
      <c r="CZ6" s="22">
        <f t="shared" si="11"/>
        <v>86.21</v>
      </c>
      <c r="DA6" s="22">
        <f t="shared" si="11"/>
        <v>85.58</v>
      </c>
      <c r="DB6" s="22">
        <f t="shared" si="11"/>
        <v>90.09</v>
      </c>
      <c r="DC6" s="22">
        <f t="shared" si="11"/>
        <v>90.21</v>
      </c>
      <c r="DD6" s="22">
        <f t="shared" si="11"/>
        <v>90.11</v>
      </c>
      <c r="DE6" s="22">
        <f t="shared" si="11"/>
        <v>89.73</v>
      </c>
      <c r="DF6" s="22">
        <f t="shared" si="11"/>
        <v>89.86</v>
      </c>
      <c r="DG6" s="21" t="str">
        <f>IF(DG7="","",IF(DG7="-","【-】","【"&amp;SUBSTITUTE(TEXT(DG7,"#,##0.00"),"-","△")&amp;"】"))</f>
        <v>【89.21】</v>
      </c>
      <c r="DH6" s="22">
        <f>IF(DH7="",NA(),DH7)</f>
        <v>52.54</v>
      </c>
      <c r="DI6" s="22">
        <f t="shared" ref="DI6:DQ6" si="12">IF(DI7="",NA(),DI7)</f>
        <v>53.32</v>
      </c>
      <c r="DJ6" s="22">
        <f t="shared" si="12"/>
        <v>53.69</v>
      </c>
      <c r="DK6" s="22">
        <f t="shared" si="12"/>
        <v>54.08</v>
      </c>
      <c r="DL6" s="22">
        <f t="shared" si="12"/>
        <v>54.34</v>
      </c>
      <c r="DM6" s="22">
        <f t="shared" si="12"/>
        <v>50.31</v>
      </c>
      <c r="DN6" s="22">
        <f t="shared" si="12"/>
        <v>50.74</v>
      </c>
      <c r="DO6" s="22">
        <f t="shared" si="12"/>
        <v>51.49</v>
      </c>
      <c r="DP6" s="22">
        <f t="shared" si="12"/>
        <v>51.94</v>
      </c>
      <c r="DQ6" s="22">
        <f t="shared" si="12"/>
        <v>52.46</v>
      </c>
      <c r="DR6" s="21" t="str">
        <f>IF(DR7="","",IF(DR7="-","【-】","【"&amp;SUBSTITUTE(TEXT(DR7,"#,##0.00"),"-","△")&amp;"】"))</f>
        <v>【52.41】</v>
      </c>
      <c r="DS6" s="22">
        <f>IF(DS7="",NA(),DS7)</f>
        <v>15.12</v>
      </c>
      <c r="DT6" s="22">
        <f t="shared" ref="DT6:EB6" si="13">IF(DT7="",NA(),DT7)</f>
        <v>17.440000000000001</v>
      </c>
      <c r="DU6" s="22">
        <f t="shared" si="13"/>
        <v>19.59</v>
      </c>
      <c r="DV6" s="22">
        <f t="shared" si="13"/>
        <v>21.1</v>
      </c>
      <c r="DW6" s="22">
        <f t="shared" si="13"/>
        <v>22.4</v>
      </c>
      <c r="DX6" s="22">
        <f t="shared" si="13"/>
        <v>21.34</v>
      </c>
      <c r="DY6" s="22">
        <f t="shared" si="13"/>
        <v>23.27</v>
      </c>
      <c r="DZ6" s="22">
        <f t="shared" si="13"/>
        <v>25.18</v>
      </c>
      <c r="EA6" s="22">
        <f t="shared" si="13"/>
        <v>26.52</v>
      </c>
      <c r="EB6" s="22">
        <f t="shared" si="13"/>
        <v>28.4</v>
      </c>
      <c r="EC6" s="21" t="str">
        <f>IF(EC7="","",IF(EC7="-","【-】","【"&amp;SUBSTITUTE(TEXT(EC7,"#,##0.00"),"-","△")&amp;"】"))</f>
        <v>【26.78】</v>
      </c>
      <c r="ED6" s="22">
        <f>IF(ED7="",NA(),ED7)</f>
        <v>0.89</v>
      </c>
      <c r="EE6" s="22">
        <f t="shared" ref="EE6:EM6" si="14">IF(EE7="",NA(),EE7)</f>
        <v>0.83</v>
      </c>
      <c r="EF6" s="22">
        <f t="shared" si="14"/>
        <v>0.55000000000000004</v>
      </c>
      <c r="EG6" s="22">
        <f t="shared" si="14"/>
        <v>1.03</v>
      </c>
      <c r="EH6" s="22">
        <f t="shared" si="14"/>
        <v>1.1399999999999999</v>
      </c>
      <c r="EI6" s="22">
        <f t="shared" si="14"/>
        <v>0.69</v>
      </c>
      <c r="EJ6" s="22">
        <f t="shared" si="14"/>
        <v>0.69</v>
      </c>
      <c r="EK6" s="22">
        <f t="shared" si="14"/>
        <v>0.67</v>
      </c>
      <c r="EL6" s="22">
        <f t="shared" si="14"/>
        <v>0.61</v>
      </c>
      <c r="EM6" s="22">
        <f t="shared" si="14"/>
        <v>0.57999999999999996</v>
      </c>
      <c r="EN6" s="21" t="str">
        <f>IF(EN7="","",IF(EN7="-","【-】","【"&amp;SUBSTITUTE(TEXT(EN7,"#,##0.00"),"-","△")&amp;"】"))</f>
        <v>【0.59】</v>
      </c>
    </row>
    <row r="7" spans="1:144" s="23" customFormat="1" x14ac:dyDescent="0.2">
      <c r="A7" s="15"/>
      <c r="B7" s="24">
        <v>2024</v>
      </c>
      <c r="C7" s="24">
        <v>192015</v>
      </c>
      <c r="D7" s="24">
        <v>46</v>
      </c>
      <c r="E7" s="24">
        <v>1</v>
      </c>
      <c r="F7" s="24">
        <v>0</v>
      </c>
      <c r="G7" s="24">
        <v>1</v>
      </c>
      <c r="H7" s="24" t="s">
        <v>93</v>
      </c>
      <c r="I7" s="24" t="s">
        <v>94</v>
      </c>
      <c r="J7" s="24" t="s">
        <v>95</v>
      </c>
      <c r="K7" s="24" t="s">
        <v>96</v>
      </c>
      <c r="L7" s="24" t="s">
        <v>97</v>
      </c>
      <c r="M7" s="24" t="s">
        <v>98</v>
      </c>
      <c r="N7" s="25" t="s">
        <v>99</v>
      </c>
      <c r="O7" s="25">
        <v>88.16</v>
      </c>
      <c r="P7" s="25">
        <v>98.86</v>
      </c>
      <c r="Q7" s="25">
        <v>3228</v>
      </c>
      <c r="R7" s="25">
        <v>183850</v>
      </c>
      <c r="S7" s="25">
        <v>212.47</v>
      </c>
      <c r="T7" s="25">
        <v>865.3</v>
      </c>
      <c r="U7" s="25">
        <v>231779</v>
      </c>
      <c r="V7" s="25">
        <v>92.45</v>
      </c>
      <c r="W7" s="25">
        <v>2507.0700000000002</v>
      </c>
      <c r="X7" s="25">
        <v>120.46</v>
      </c>
      <c r="Y7" s="25">
        <v>124.14</v>
      </c>
      <c r="Z7" s="25">
        <v>120.48</v>
      </c>
      <c r="AA7" s="25">
        <v>122.86</v>
      </c>
      <c r="AB7" s="25">
        <v>126.42</v>
      </c>
      <c r="AC7" s="25">
        <v>112.36</v>
      </c>
      <c r="AD7" s="25">
        <v>112.26</v>
      </c>
      <c r="AE7" s="25">
        <v>110.04</v>
      </c>
      <c r="AF7" s="25">
        <v>109.67</v>
      </c>
      <c r="AG7" s="25">
        <v>108.91</v>
      </c>
      <c r="AH7" s="25">
        <v>107.26</v>
      </c>
      <c r="AI7" s="25">
        <v>0</v>
      </c>
      <c r="AJ7" s="25">
        <v>0</v>
      </c>
      <c r="AK7" s="25">
        <v>0</v>
      </c>
      <c r="AL7" s="25">
        <v>0</v>
      </c>
      <c r="AM7" s="25">
        <v>0</v>
      </c>
      <c r="AN7" s="25">
        <v>0.28999999999999998</v>
      </c>
      <c r="AO7" s="25">
        <v>0.25</v>
      </c>
      <c r="AP7" s="25">
        <v>0.13</v>
      </c>
      <c r="AQ7" s="25">
        <v>0</v>
      </c>
      <c r="AR7" s="25">
        <v>0.01</v>
      </c>
      <c r="AS7" s="25">
        <v>1.61</v>
      </c>
      <c r="AT7" s="25">
        <v>367.15</v>
      </c>
      <c r="AU7" s="25">
        <v>406.37</v>
      </c>
      <c r="AV7" s="25">
        <v>470.08</v>
      </c>
      <c r="AW7" s="25">
        <v>551.20000000000005</v>
      </c>
      <c r="AX7" s="25">
        <v>594.66999999999996</v>
      </c>
      <c r="AY7" s="25">
        <v>306.08</v>
      </c>
      <c r="AZ7" s="25">
        <v>306.14999999999998</v>
      </c>
      <c r="BA7" s="25">
        <v>297.54000000000002</v>
      </c>
      <c r="BB7" s="25">
        <v>289.44</v>
      </c>
      <c r="BC7" s="25">
        <v>282.19</v>
      </c>
      <c r="BD7" s="25">
        <v>239.69</v>
      </c>
      <c r="BE7" s="25">
        <v>48.64</v>
      </c>
      <c r="BF7" s="25">
        <v>39.42</v>
      </c>
      <c r="BG7" s="25">
        <v>56.22</v>
      </c>
      <c r="BH7" s="25">
        <v>78.989999999999995</v>
      </c>
      <c r="BI7" s="25">
        <v>96.78</v>
      </c>
      <c r="BJ7" s="25">
        <v>294.66000000000003</v>
      </c>
      <c r="BK7" s="25">
        <v>285.27</v>
      </c>
      <c r="BL7" s="25">
        <v>294.73</v>
      </c>
      <c r="BM7" s="25">
        <v>301.23</v>
      </c>
      <c r="BN7" s="25">
        <v>300.33</v>
      </c>
      <c r="BO7" s="25">
        <v>264.86</v>
      </c>
      <c r="BP7" s="25">
        <v>116.9</v>
      </c>
      <c r="BQ7" s="25">
        <v>120.88</v>
      </c>
      <c r="BR7" s="25">
        <v>115.54</v>
      </c>
      <c r="BS7" s="25">
        <v>118.25</v>
      </c>
      <c r="BT7" s="25">
        <v>121.98</v>
      </c>
      <c r="BU7" s="25">
        <v>103.75</v>
      </c>
      <c r="BV7" s="25">
        <v>105.3</v>
      </c>
      <c r="BW7" s="25">
        <v>99.41</v>
      </c>
      <c r="BX7" s="25">
        <v>101.11</v>
      </c>
      <c r="BY7" s="25">
        <v>102.03</v>
      </c>
      <c r="BZ7" s="25">
        <v>97.59</v>
      </c>
      <c r="CA7" s="25">
        <v>139.1</v>
      </c>
      <c r="CB7" s="25">
        <v>136.13999999999999</v>
      </c>
      <c r="CC7" s="25">
        <v>142.61000000000001</v>
      </c>
      <c r="CD7" s="25">
        <v>139.47</v>
      </c>
      <c r="CE7" s="25">
        <v>147.99</v>
      </c>
      <c r="CF7" s="25">
        <v>159.93</v>
      </c>
      <c r="CG7" s="25">
        <v>162.77000000000001</v>
      </c>
      <c r="CH7" s="25">
        <v>170.87</v>
      </c>
      <c r="CI7" s="25">
        <v>171.09</v>
      </c>
      <c r="CJ7" s="25">
        <v>173.56</v>
      </c>
      <c r="CK7" s="25">
        <v>181.66</v>
      </c>
      <c r="CL7" s="25">
        <v>44.16</v>
      </c>
      <c r="CM7" s="25">
        <v>43.61</v>
      </c>
      <c r="CN7" s="25">
        <v>43.28</v>
      </c>
      <c r="CO7" s="25">
        <v>42.36</v>
      </c>
      <c r="CP7" s="25">
        <v>50.11</v>
      </c>
      <c r="CQ7" s="25">
        <v>63.12</v>
      </c>
      <c r="CR7" s="25">
        <v>62.57</v>
      </c>
      <c r="CS7" s="25">
        <v>61.56</v>
      </c>
      <c r="CT7" s="25">
        <v>60.84</v>
      </c>
      <c r="CU7" s="25">
        <v>60.8</v>
      </c>
      <c r="CV7" s="25">
        <v>60.21</v>
      </c>
      <c r="CW7" s="25">
        <v>85.36</v>
      </c>
      <c r="CX7" s="25">
        <v>85.93</v>
      </c>
      <c r="CY7" s="25">
        <v>85.31</v>
      </c>
      <c r="CZ7" s="25">
        <v>86.21</v>
      </c>
      <c r="DA7" s="25">
        <v>85.58</v>
      </c>
      <c r="DB7" s="25">
        <v>90.09</v>
      </c>
      <c r="DC7" s="25">
        <v>90.21</v>
      </c>
      <c r="DD7" s="25">
        <v>90.11</v>
      </c>
      <c r="DE7" s="25">
        <v>89.73</v>
      </c>
      <c r="DF7" s="25">
        <v>89.86</v>
      </c>
      <c r="DG7" s="25">
        <v>89.21</v>
      </c>
      <c r="DH7" s="25">
        <v>52.54</v>
      </c>
      <c r="DI7" s="25">
        <v>53.32</v>
      </c>
      <c r="DJ7" s="25">
        <v>53.69</v>
      </c>
      <c r="DK7" s="25">
        <v>54.08</v>
      </c>
      <c r="DL7" s="25">
        <v>54.34</v>
      </c>
      <c r="DM7" s="25">
        <v>50.31</v>
      </c>
      <c r="DN7" s="25">
        <v>50.74</v>
      </c>
      <c r="DO7" s="25">
        <v>51.49</v>
      </c>
      <c r="DP7" s="25">
        <v>51.94</v>
      </c>
      <c r="DQ7" s="25">
        <v>52.46</v>
      </c>
      <c r="DR7" s="25">
        <v>52.41</v>
      </c>
      <c r="DS7" s="25">
        <v>15.12</v>
      </c>
      <c r="DT7" s="25">
        <v>17.440000000000001</v>
      </c>
      <c r="DU7" s="25">
        <v>19.59</v>
      </c>
      <c r="DV7" s="25">
        <v>21.1</v>
      </c>
      <c r="DW7" s="25">
        <v>22.4</v>
      </c>
      <c r="DX7" s="25">
        <v>21.34</v>
      </c>
      <c r="DY7" s="25">
        <v>23.27</v>
      </c>
      <c r="DZ7" s="25">
        <v>25.18</v>
      </c>
      <c r="EA7" s="25">
        <v>26.52</v>
      </c>
      <c r="EB7" s="25">
        <v>28.4</v>
      </c>
      <c r="EC7" s="25">
        <v>26.78</v>
      </c>
      <c r="ED7" s="25">
        <v>0.89</v>
      </c>
      <c r="EE7" s="25">
        <v>0.83</v>
      </c>
      <c r="EF7" s="25">
        <v>0.55000000000000004</v>
      </c>
      <c r="EG7" s="25">
        <v>1.03</v>
      </c>
      <c r="EH7" s="25">
        <v>1.1399999999999999</v>
      </c>
      <c r="EI7" s="25">
        <v>0.69</v>
      </c>
      <c r="EJ7" s="25">
        <v>0.69</v>
      </c>
      <c r="EK7" s="25">
        <v>0.67</v>
      </c>
      <c r="EL7" s="25">
        <v>0.61</v>
      </c>
      <c r="EM7" s="25">
        <v>0.57999999999999996</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山梨県</cp:lastModifiedBy>
  <cp:lastPrinted>2026-01-23T05:05:25Z</cp:lastPrinted>
  <dcterms:created xsi:type="dcterms:W3CDTF">2025-12-12T09:16:07Z</dcterms:created>
  <dcterms:modified xsi:type="dcterms:W3CDTF">2026-02-13T05:37:29Z</dcterms:modified>
  <cp:category/>
</cp:coreProperties>
</file>