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xr:revisionPtr revIDLastSave="0" documentId="13_ncr:1_{1AA2D166-D9A4-4458-9633-36A5739ACE39}" xr6:coauthVersionLast="47" xr6:coauthVersionMax="47" xr10:uidLastSave="{00000000-0000-0000-0000-000000000000}"/>
  <bookViews>
    <workbookView xWindow="-108" yWindow="-108" windowWidth="30936" windowHeight="16776" tabRatio="696" xr2:uid="{00000000-000D-0000-FFFF-FFFF00000000}"/>
  </bookViews>
  <sheets>
    <sheet name="第1号様式" sheetId="68" r:id="rId1"/>
    <sheet name="２所要額調書（別紙１）" sheetId="70" r:id="rId2"/>
    <sheet name="３事業計画書（別紙２）（人材確保体制構築）" sheetId="71" r:id="rId3"/>
    <sheet name="３事業計画書（別紙２）（経営改善）" sheetId="72" r:id="rId4"/>
    <sheet name="３事業計画書（別紙２）（地域の体制づくり）" sheetId="79" r:id="rId5"/>
    <sheet name="事業者グループ構成法人一覧" sheetId="76" r:id="rId6"/>
    <sheet name="県内訪問介護等事業所一覧" sheetId="77" r:id="rId7"/>
    <sheet name="リスト" sheetId="73" state="hidden" r:id="rId8"/>
    <sheet name="リスト２" sheetId="69" state="hidden" r:id="rId9"/>
  </sheets>
  <definedNames>
    <definedName name="_xlnm.Print_Area" localSheetId="1">'２所要額調書（別紙１）'!$A$1:$J$83</definedName>
    <definedName name="_xlnm.Print_Area" localSheetId="3">'３事業計画書（別紙２）（経営改善）'!$A$1:$V$83</definedName>
    <definedName name="_xlnm.Print_Area" localSheetId="2">'３事業計画書（別紙２）（人材確保体制構築）'!$A$1:$X$88</definedName>
    <definedName name="_xlnm.Print_Area" localSheetId="4">'３事業計画書（別紙２）（地域の体制づくり）'!$A$1:$V$85</definedName>
    <definedName name="_xlnm.Print_Area" localSheetId="6">県内訪問介護等事業所一覧!$A$1:$K$25</definedName>
    <definedName name="_xlnm.Print_Area" localSheetId="0">第1号様式!$A$1:$H$41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79" l="1"/>
  <c r="P65" i="79"/>
  <c r="D52" i="79"/>
  <c r="AF52" i="79" s="1"/>
  <c r="G24" i="70"/>
  <c r="C43" i="70"/>
  <c r="B32" i="72"/>
  <c r="G51" i="70"/>
  <c r="R65" i="79"/>
  <c r="E83" i="79"/>
  <c r="G83" i="79"/>
  <c r="I83" i="79"/>
  <c r="K83" i="79"/>
  <c r="J35" i="79"/>
  <c r="J33" i="79"/>
  <c r="J31" i="79"/>
  <c r="J29" i="79"/>
  <c r="J27" i="79"/>
  <c r="C65" i="70" l="1"/>
  <c r="E65" i="70" s="1"/>
  <c r="F65" i="70" s="1"/>
  <c r="M83" i="79"/>
  <c r="T65" i="79"/>
  <c r="AF65" i="79" s="1"/>
  <c r="F38" i="79"/>
  <c r="AF38" i="79" s="1"/>
  <c r="D17" i="79"/>
  <c r="AF17" i="79" l="1"/>
  <c r="G60" i="70" s="1"/>
  <c r="C60" i="70"/>
  <c r="E60" i="70" s="1"/>
  <c r="F60" i="70" s="1"/>
  <c r="AF83" i="79"/>
  <c r="C68" i="70"/>
  <c r="E68" i="70" s="1"/>
  <c r="F68" i="70" s="1"/>
  <c r="H68" i="70" s="1"/>
  <c r="I68" i="70" s="1"/>
  <c r="B66" i="70" s="1"/>
  <c r="H65" i="70"/>
  <c r="I65" i="70" s="1"/>
  <c r="B63" i="70" s="1"/>
  <c r="B42" i="79" l="1"/>
  <c r="B58" i="79"/>
  <c r="H60" i="70"/>
  <c r="I60" i="70" s="1"/>
  <c r="B58" i="70" s="1"/>
  <c r="B5" i="79" s="1"/>
  <c r="D81" i="72"/>
  <c r="C51" i="70" s="1"/>
  <c r="E51" i="70" s="1"/>
  <c r="D71" i="71"/>
  <c r="AF71" i="71" s="1"/>
  <c r="D79" i="71"/>
  <c r="AF78" i="71" s="1"/>
  <c r="D87" i="71"/>
  <c r="AF87" i="71" s="1"/>
  <c r="D69" i="70" l="1"/>
  <c r="G28" i="70"/>
  <c r="AF81" i="72"/>
  <c r="F51" i="70"/>
  <c r="H51" i="70" s="1"/>
  <c r="I51" i="70" s="1"/>
  <c r="C28" i="70" a="1"/>
  <c r="C28" i="70" s="1"/>
  <c r="E28" i="70" s="1"/>
  <c r="F28" i="70" l="1"/>
  <c r="H28" i="70" s="1"/>
  <c r="I28" i="70" s="1"/>
  <c r="B49" i="70" l="1"/>
  <c r="B72" i="72" s="1"/>
  <c r="B26" i="70"/>
  <c r="B63" i="71" s="1"/>
  <c r="K8" i="71"/>
  <c r="K7" i="71"/>
  <c r="K6" i="71"/>
  <c r="G43" i="70"/>
  <c r="D50" i="72"/>
  <c r="D42" i="71"/>
  <c r="C20" i="70" s="1"/>
  <c r="D30" i="71"/>
  <c r="C16" i="70" s="1"/>
  <c r="E16" i="70" s="1"/>
  <c r="F16" i="70" s="1"/>
  <c r="H16" i="70" s="1"/>
  <c r="I16" i="70" s="1"/>
  <c r="L28" i="72" l="1"/>
  <c r="G39" i="70" s="1"/>
  <c r="L60" i="71" l="1"/>
  <c r="C24" i="70" l="1"/>
  <c r="O60" i="71"/>
  <c r="S54" i="71"/>
  <c r="S59" i="71"/>
  <c r="S58" i="71"/>
  <c r="S57" i="71"/>
  <c r="S56" i="71"/>
  <c r="S55" i="71"/>
  <c r="Q28" i="72"/>
  <c r="B7" i="72" l="1"/>
  <c r="E35" i="70" l="1"/>
  <c r="E47" i="70"/>
  <c r="E43" i="70"/>
  <c r="E39" i="70"/>
  <c r="E24" i="70"/>
  <c r="E20" i="70"/>
  <c r="F20" i="70" l="1"/>
  <c r="H20" i="70" s="1"/>
  <c r="I20" i="70" s="1"/>
  <c r="B18" i="70" s="1"/>
  <c r="F39" i="70"/>
  <c r="H39" i="70" s="1"/>
  <c r="I39" i="70" s="1"/>
  <c r="F47" i="70"/>
  <c r="H47" i="70" s="1"/>
  <c r="I47" i="70" s="1"/>
  <c r="B45" i="70" s="1"/>
  <c r="F43" i="70"/>
  <c r="H43" i="70" s="1"/>
  <c r="I43" i="70" s="1"/>
  <c r="F24" i="70"/>
  <c r="F35" i="70"/>
  <c r="H35" i="70" s="1"/>
  <c r="I35" i="70" s="1"/>
  <c r="B33" i="70" s="1"/>
  <c r="H24" i="70" l="1"/>
  <c r="I24" i="70" s="1"/>
  <c r="B32" i="71"/>
  <c r="B59" i="72"/>
  <c r="B37" i="70"/>
  <c r="B16" i="72" s="1"/>
  <c r="B14" i="70"/>
  <c r="B20" i="71" s="1"/>
  <c r="B41" i="70" l="1"/>
  <c r="D52" i="70"/>
  <c r="B22" i="70"/>
  <c r="B44" i="71" s="1"/>
  <c r="D29" i="70"/>
  <c r="F72" i="70" l="1"/>
  <c r="C25"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5" authorId="0" shapeId="0" xr:uid="{EE47CA3F-4963-4CC3-B605-088236AA7021}">
      <text>
        <r>
          <rPr>
            <b/>
            <sz val="14"/>
            <color indexed="81"/>
            <rFont val="MS P ゴシック"/>
            <family val="3"/>
            <charset val="128"/>
          </rPr>
          <t>2所要額調書（別紙１）
を入力後に自動反映されます。
【注意：１法人で複数事業所を申請する場合】
複数事業所分を申請の場合は手入力をお願いいたします。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<sst xmlns="http://schemas.openxmlformats.org/spreadsheetml/2006/main" count="701" uniqueCount="247">
  <si>
    <t>記</t>
    <rPh sb="0" eb="1">
      <t>キ</t>
    </rPh>
    <phoneticPr fontId="7"/>
  </si>
  <si>
    <t>令和　　年　　月　　日</t>
    <phoneticPr fontId="1"/>
  </si>
  <si>
    <t>〒</t>
    <phoneticPr fontId="1"/>
  </si>
  <si>
    <t>（ア）研修体制の構築</t>
    <phoneticPr fontId="1"/>
  </si>
  <si>
    <t>（イ）中山間地域等における採用活動</t>
    <phoneticPr fontId="1"/>
  </si>
  <si>
    <t>（ウ）経験年数が短いホームヘルパー等への同行</t>
    <phoneticPr fontId="1"/>
  </si>
  <si>
    <t>（ア）登録ヘルパー等の常勤化の促進</t>
    <phoneticPr fontId="1"/>
  </si>
  <si>
    <t>（イ）小規模法人等の協働化・大規模化の取組</t>
    <phoneticPr fontId="1"/>
  </si>
  <si>
    <t>（ウ）介護人材・利用者確保のための広報活動</t>
    <phoneticPr fontId="1"/>
  </si>
  <si>
    <t>※青色付きのセルに数字のみ入力すること（千円未満は切捨て）</t>
    <rPh sb="1" eb="2">
      <t>アオ</t>
    </rPh>
    <rPh sb="2" eb="4">
      <t>イロツ</t>
    </rPh>
    <rPh sb="9" eb="11">
      <t>スウジ</t>
    </rPh>
    <rPh sb="13" eb="15">
      <t>ニュウリョク</t>
    </rPh>
    <rPh sb="20" eb="22">
      <t>センエン</t>
    </rPh>
    <rPh sb="22" eb="24">
      <t>ミマン</t>
    </rPh>
    <rPh sb="25" eb="27">
      <t>キリス</t>
    </rPh>
    <phoneticPr fontId="1"/>
  </si>
  <si>
    <t>総事業費</t>
    <rPh sb="0" eb="4">
      <t>ソウジギョウヒ</t>
    </rPh>
    <phoneticPr fontId="1"/>
  </si>
  <si>
    <t>寄付金
その他の収入額</t>
    <rPh sb="0" eb="3">
      <t>キフキン</t>
    </rPh>
    <rPh sb="6" eb="7">
      <t>タ</t>
    </rPh>
    <rPh sb="8" eb="10">
      <t>シュウニュウ</t>
    </rPh>
    <rPh sb="10" eb="11">
      <t>ガク</t>
    </rPh>
    <phoneticPr fontId="1"/>
  </si>
  <si>
    <t>差引額</t>
    <rPh sb="0" eb="2">
      <t>サシヒキ</t>
    </rPh>
    <rPh sb="2" eb="3">
      <t>ガク</t>
    </rPh>
    <phoneticPr fontId="1"/>
  </si>
  <si>
    <t>（１）合計</t>
    <rPh sb="3" eb="5">
      <t>ゴウケイ</t>
    </rPh>
    <phoneticPr fontId="1"/>
  </si>
  <si>
    <t>円</t>
    <rPh sb="0" eb="1">
      <t>エン</t>
    </rPh>
    <phoneticPr fontId="1"/>
  </si>
  <si>
    <t>（２）合計</t>
    <rPh sb="3" eb="5">
      <t>ゴウケイ</t>
    </rPh>
    <phoneticPr fontId="1"/>
  </si>
  <si>
    <t>サービス種別</t>
    <rPh sb="4" eb="6">
      <t>シュベツ</t>
    </rPh>
    <phoneticPr fontId="1"/>
  </si>
  <si>
    <t>①中山間地域等に所在</t>
    <rPh sb="1" eb="2">
      <t>チュウ</t>
    </rPh>
    <rPh sb="2" eb="4">
      <t>サンカン</t>
    </rPh>
    <rPh sb="4" eb="6">
      <t>チイキ</t>
    </rPh>
    <rPh sb="6" eb="7">
      <t>トウ</t>
    </rPh>
    <rPh sb="8" eb="10">
      <t>ショザイ</t>
    </rPh>
    <phoneticPr fontId="1"/>
  </si>
  <si>
    <t>②月の延べ訪問回数200回以下</t>
    <rPh sb="1" eb="2">
      <t>ツキ</t>
    </rPh>
    <rPh sb="3" eb="4">
      <t>ノ</t>
    </rPh>
    <rPh sb="5" eb="7">
      <t>ホウモン</t>
    </rPh>
    <rPh sb="7" eb="9">
      <t>カイスウ</t>
    </rPh>
    <rPh sb="12" eb="15">
      <t>カイイカ</t>
    </rPh>
    <phoneticPr fontId="1"/>
  </si>
  <si>
    <t>　①　事業実施期間</t>
    <rPh sb="3" eb="5">
      <t>ジギョウ</t>
    </rPh>
    <rPh sb="5" eb="7">
      <t>ジッシ</t>
    </rPh>
    <rPh sb="7" eb="9">
      <t>キカン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</si>
  <si>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</si>
  <si>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</si>
  <si>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</si>
  <si>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</si>
  <si>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</si>
  <si>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　②　実施予定の事業内容（枠内に記入）</t>
    <rPh sb="3" eb="5">
      <t>ジッシ</t>
    </rPh>
    <rPh sb="5" eb="7">
      <t>ヨテイ</t>
    </rPh>
    <rPh sb="8" eb="10">
      <t>ジギョウ</t>
    </rPh>
    <rPh sb="10" eb="12">
      <t>ナイヨウ</t>
    </rPh>
    <phoneticPr fontId="1"/>
  </si>
  <si>
    <t>　②　実施予定の採用活動（枠内に記入）</t>
    <rPh sb="3" eb="5">
      <t>ジッシ</t>
    </rPh>
    <rPh sb="5" eb="7">
      <t>ヨテイ</t>
    </rPh>
    <rPh sb="8" eb="10">
      <t>サイヨウ</t>
    </rPh>
    <rPh sb="10" eb="12">
      <t>カツドウ</t>
    </rPh>
    <rPh sb="13" eb="15">
      <t>ワクナイ</t>
    </rPh>
    <rPh sb="16" eb="18">
      <t>キニュウ</t>
    </rPh>
    <phoneticPr fontId="1"/>
  </si>
  <si>
    <t>　②　同行を受ける職員の人数</t>
    <rPh sb="3" eb="5">
      <t>ドウコウ</t>
    </rPh>
    <rPh sb="6" eb="7">
      <t>ウ</t>
    </rPh>
    <rPh sb="9" eb="11">
      <t>ショクイン</t>
    </rPh>
    <rPh sb="12" eb="14">
      <t>ニンズウ</t>
    </rPh>
    <phoneticPr fontId="1"/>
  </si>
  <si>
    <t>人</t>
    <rPh sb="0" eb="1">
      <t>ニン</t>
    </rPh>
    <phoneticPr fontId="1"/>
  </si>
  <si>
    <t>回</t>
    <rPh sb="0" eb="1">
      <t>カイ</t>
    </rPh>
    <phoneticPr fontId="1"/>
  </si>
  <si>
    <t>　②　常勤化を行う予定の職員数</t>
    <rPh sb="3" eb="5">
      <t>ジョウキン</t>
    </rPh>
    <rPh sb="5" eb="6">
      <t>カ</t>
    </rPh>
    <rPh sb="7" eb="8">
      <t>オコナ</t>
    </rPh>
    <rPh sb="9" eb="11">
      <t>ヨテイ</t>
    </rPh>
    <rPh sb="12" eb="14">
      <t>ショクイン</t>
    </rPh>
    <rPh sb="14" eb="15">
      <t>スウ</t>
    </rPh>
    <phoneticPr fontId="1"/>
  </si>
  <si>
    <t>代表者である</t>
    <rPh sb="0" eb="3">
      <t>ダイヒョウシャ</t>
    </rPh>
    <phoneticPr fontId="1"/>
  </si>
  <si>
    <t>　②　構成予定の事業所に含まれる法人（該当するものに〇）</t>
    <rPh sb="3" eb="5">
      <t>コウセイ</t>
    </rPh>
    <rPh sb="5" eb="7">
      <t>ヨテイ</t>
    </rPh>
    <rPh sb="8" eb="11">
      <t>ジギョウショ</t>
    </rPh>
    <rPh sb="12" eb="13">
      <t>フク</t>
    </rPh>
    <rPh sb="16" eb="18">
      <t>ホウジン</t>
    </rPh>
    <rPh sb="19" eb="21">
      <t>ガイトウ</t>
    </rPh>
    <phoneticPr fontId="1"/>
  </si>
  <si>
    <t>１法人あたり１の訪問介護事業所を運営する法人</t>
    <rPh sb="1" eb="3">
      <t>ホウジン</t>
    </rPh>
    <rPh sb="8" eb="10">
      <t>ホウモン</t>
    </rPh>
    <rPh sb="10" eb="12">
      <t>カイゴ</t>
    </rPh>
    <rPh sb="12" eb="14">
      <t>ジギョウ</t>
    </rPh>
    <rPh sb="14" eb="15">
      <t>ショ</t>
    </rPh>
    <rPh sb="16" eb="18">
      <t>ウンエイ</t>
    </rPh>
    <rPh sb="20" eb="22">
      <t>ホウジン</t>
    </rPh>
    <phoneticPr fontId="1"/>
  </si>
  <si>
    <t>運営する訪問介護事業所の月の延べ訪問回数が平均200回以下である法人</t>
    <rPh sb="0" eb="2">
      <t>ウンエイ</t>
    </rPh>
    <rPh sb="4" eb="6">
      <t>ホウモン</t>
    </rPh>
    <rPh sb="6" eb="8">
      <t>カイゴ</t>
    </rPh>
    <rPh sb="8" eb="10">
      <t>ジギョウ</t>
    </rPh>
    <rPh sb="10" eb="11">
      <t>ショ</t>
    </rPh>
    <rPh sb="12" eb="13">
      <t>ツキ</t>
    </rPh>
    <rPh sb="14" eb="15">
      <t>ノ</t>
    </rPh>
    <rPh sb="16" eb="18">
      <t>ホウモン</t>
    </rPh>
    <rPh sb="18" eb="20">
      <t>カイスウ</t>
    </rPh>
    <rPh sb="21" eb="23">
      <t>ヘイキン</t>
    </rPh>
    <rPh sb="26" eb="29">
      <t>カイイカ</t>
    </rPh>
    <rPh sb="32" eb="34">
      <t>ホウジン</t>
    </rPh>
    <phoneticPr fontId="1"/>
  </si>
  <si>
    <t>運営する訪問介護事業所の平均職員数が５人以下の事業所</t>
    <rPh sb="0" eb="2">
      <t>ウンエイ</t>
    </rPh>
    <rPh sb="4" eb="6">
      <t>ホウモン</t>
    </rPh>
    <rPh sb="6" eb="8">
      <t>カイゴ</t>
    </rPh>
    <rPh sb="8" eb="10">
      <t>ジギョウ</t>
    </rPh>
    <rPh sb="10" eb="11">
      <t>ショ</t>
    </rPh>
    <rPh sb="12" eb="14">
      <t>ヘイキン</t>
    </rPh>
    <rPh sb="14" eb="16">
      <t>ショクイン</t>
    </rPh>
    <rPh sb="16" eb="17">
      <t>スウ</t>
    </rPh>
    <rPh sb="19" eb="22">
      <t>ニンイカ</t>
    </rPh>
    <rPh sb="23" eb="26">
      <t>ジギョウショ</t>
    </rPh>
    <phoneticPr fontId="1"/>
  </si>
  <si>
    <t>運営する訪問介護事業所が全て中山間地域等に所在する法人</t>
    <rPh sb="0" eb="2">
      <t>ウンエイ</t>
    </rPh>
    <rPh sb="4" eb="6">
      <t>ホウモン</t>
    </rPh>
    <rPh sb="6" eb="8">
      <t>カイゴ</t>
    </rPh>
    <rPh sb="8" eb="10">
      <t>ジギョウ</t>
    </rPh>
    <rPh sb="10" eb="11">
      <t>ショ</t>
    </rPh>
    <rPh sb="12" eb="13">
      <t>スベ</t>
    </rPh>
    <rPh sb="14" eb="17">
      <t>チュウサンカン</t>
    </rPh>
    <rPh sb="17" eb="19">
      <t>チイキ</t>
    </rPh>
    <rPh sb="19" eb="20">
      <t>トウ</t>
    </rPh>
    <rPh sb="21" eb="23">
      <t>ショザイ</t>
    </rPh>
    <rPh sb="25" eb="27">
      <t>ホウジン</t>
    </rPh>
    <phoneticPr fontId="1"/>
  </si>
  <si>
    <t>　③　実施予定の事業（枠内に記入）</t>
    <rPh sb="3" eb="5">
      <t>ジッシ</t>
    </rPh>
    <rPh sb="5" eb="7">
      <t>ヨテイ</t>
    </rPh>
    <rPh sb="8" eb="10">
      <t>ジギョウ</t>
    </rPh>
    <rPh sb="11" eb="13">
      <t>ワクナイ</t>
    </rPh>
    <rPh sb="14" eb="16">
      <t>キニュウ</t>
    </rPh>
    <phoneticPr fontId="1"/>
  </si>
  <si>
    <t>　【対象経費の例】</t>
    <rPh sb="2" eb="4">
      <t>タイショウ</t>
    </rPh>
    <rPh sb="4" eb="6">
      <t>ケイヒ</t>
    </rPh>
    <rPh sb="7" eb="8">
      <t>レイ</t>
    </rPh>
    <phoneticPr fontId="1"/>
  </si>
  <si>
    <t>〇</t>
    <phoneticPr fontId="1"/>
  </si>
  <si>
    <t>人材募集や一括採用、合同研修等の実施</t>
    <rPh sb="0" eb="2">
      <t>ジンザイ</t>
    </rPh>
    <rPh sb="2" eb="4">
      <t>ボシュウ</t>
    </rPh>
    <rPh sb="5" eb="7">
      <t>イッカツ</t>
    </rPh>
    <rPh sb="7" eb="9">
      <t>サイヨウ</t>
    </rPh>
    <rPh sb="10" eb="12">
      <t>ゴウドウ</t>
    </rPh>
    <rPh sb="12" eb="14">
      <t>ケンシュウ</t>
    </rPh>
    <rPh sb="14" eb="15">
      <t>トウ</t>
    </rPh>
    <rPh sb="16" eb="18">
      <t>ジッシ</t>
    </rPh>
    <phoneticPr fontId="1"/>
  </si>
  <si>
    <t>従業者の職場定着や職場の魅力発信に資する取組</t>
    <rPh sb="0" eb="3">
      <t>ジュウギョウシャ</t>
    </rPh>
    <rPh sb="4" eb="6">
      <t>ショクバ</t>
    </rPh>
    <rPh sb="6" eb="8">
      <t>テイチャク</t>
    </rPh>
    <rPh sb="9" eb="11">
      <t>ショクバ</t>
    </rPh>
    <rPh sb="12" eb="14">
      <t>ミリョク</t>
    </rPh>
    <rPh sb="14" eb="16">
      <t>ハッシン</t>
    </rPh>
    <rPh sb="17" eb="18">
      <t>シ</t>
    </rPh>
    <rPh sb="20" eb="21">
      <t>ト</t>
    </rPh>
    <rPh sb="21" eb="22">
      <t>クミ</t>
    </rPh>
    <phoneticPr fontId="1"/>
  </si>
  <si>
    <t>人事管理や福利厚生、請求事務等のシステム共通化</t>
    <rPh sb="0" eb="2">
      <t>ジンジ</t>
    </rPh>
    <rPh sb="2" eb="4">
      <t>カンリ</t>
    </rPh>
    <rPh sb="5" eb="7">
      <t>フクリ</t>
    </rPh>
    <rPh sb="7" eb="9">
      <t>コウセイ</t>
    </rPh>
    <rPh sb="10" eb="12">
      <t>セイキュウ</t>
    </rPh>
    <rPh sb="12" eb="14">
      <t>ジム</t>
    </rPh>
    <rPh sb="14" eb="15">
      <t>トウ</t>
    </rPh>
    <rPh sb="20" eb="23">
      <t>キョウツウカ</t>
    </rPh>
    <phoneticPr fontId="1"/>
  </si>
  <si>
    <t>協働化等にあわせて行うICTインフラ整備</t>
    <rPh sb="0" eb="2">
      <t>キョウドウ</t>
    </rPh>
    <rPh sb="2" eb="3">
      <t>カ</t>
    </rPh>
    <rPh sb="3" eb="4">
      <t>トウ</t>
    </rPh>
    <rPh sb="9" eb="10">
      <t>オコナ</t>
    </rPh>
    <rPh sb="18" eb="20">
      <t>セイビ</t>
    </rPh>
    <phoneticPr fontId="1"/>
  </si>
  <si>
    <t>物品調達の合理化のための共同購入の取組</t>
    <rPh sb="0" eb="2">
      <t>ブッピン</t>
    </rPh>
    <rPh sb="2" eb="4">
      <t>チョウタツ</t>
    </rPh>
    <rPh sb="5" eb="8">
      <t>ゴウリカ</t>
    </rPh>
    <rPh sb="12" eb="14">
      <t>キョウドウ</t>
    </rPh>
    <rPh sb="14" eb="16">
      <t>コウニュウ</t>
    </rPh>
    <rPh sb="17" eb="19">
      <t>トリクミ</t>
    </rPh>
    <phoneticPr fontId="1"/>
  </si>
  <si>
    <t>　②　実施予定の事業（該当するものに〇）</t>
    <rPh sb="3" eb="5">
      <t>ジッシ</t>
    </rPh>
    <rPh sb="5" eb="7">
      <t>ヨテイ</t>
    </rPh>
    <rPh sb="8" eb="10">
      <t>ジギョウ</t>
    </rPh>
    <rPh sb="11" eb="13">
      <t>ガイトウ</t>
    </rPh>
    <phoneticPr fontId="1"/>
  </si>
  <si>
    <t>ホームページの開設又は改修</t>
    <rPh sb="7" eb="9">
      <t>カイセツ</t>
    </rPh>
    <rPh sb="9" eb="10">
      <t>マタ</t>
    </rPh>
    <rPh sb="11" eb="13">
      <t>カイシュウ</t>
    </rPh>
    <phoneticPr fontId="1"/>
  </si>
  <si>
    <t>リーフレット・チラシの作成</t>
    <rPh sb="11" eb="13">
      <t>サクセイ</t>
    </rPh>
    <phoneticPr fontId="1"/>
  </si>
  <si>
    <t>その他の広報事業を実施する（内容を枠内に記入）</t>
    <rPh sb="2" eb="3">
      <t>タ</t>
    </rPh>
    <rPh sb="4" eb="6">
      <t>コウホウ</t>
    </rPh>
    <rPh sb="6" eb="8">
      <t>ジギョウ</t>
    </rPh>
    <rPh sb="9" eb="11">
      <t>ジッシ</t>
    </rPh>
    <rPh sb="14" eb="16">
      <t>ナイヨウ</t>
    </rPh>
    <rPh sb="17" eb="19">
      <t>ワクナイ</t>
    </rPh>
    <rPh sb="20" eb="22">
      <t>キニュウ</t>
    </rPh>
    <phoneticPr fontId="1"/>
  </si>
  <si>
    <t>（１）人材確保体制構築</t>
    <rPh sb="3" eb="5">
      <t>ジンザイ</t>
    </rPh>
    <rPh sb="5" eb="7">
      <t>カクホ</t>
    </rPh>
    <rPh sb="7" eb="9">
      <t>タイセイ</t>
    </rPh>
    <rPh sb="9" eb="11">
      <t>コウチク</t>
    </rPh>
    <phoneticPr fontId="1"/>
  </si>
  <si>
    <t>（２）経営改善</t>
    <rPh sb="3" eb="5">
      <t>ケイエイ</t>
    </rPh>
    <rPh sb="5" eb="7">
      <t>カイゼン</t>
    </rPh>
    <phoneticPr fontId="1"/>
  </si>
  <si>
    <t>訪問介護等サービス提供体制確保支援事業計画書</t>
    <rPh sb="0" eb="5">
      <t>ホウモンカイゴトウ</t>
    </rPh>
    <rPh sb="9" eb="17">
      <t>テイキョウタイセイカクホシエン</t>
    </rPh>
    <rPh sb="17" eb="19">
      <t>ジギョウ</t>
    </rPh>
    <rPh sb="19" eb="22">
      <t>ケイカクショ</t>
    </rPh>
    <phoneticPr fontId="1"/>
  </si>
  <si>
    <t>訪問介護</t>
    <rPh sb="0" eb="2">
      <t>ホウモン</t>
    </rPh>
    <rPh sb="2" eb="4">
      <t>カイゴ</t>
    </rPh>
    <phoneticPr fontId="1"/>
  </si>
  <si>
    <t>定期巡回・随時対応型訪問介護看護</t>
    <rPh sb="0" eb="4">
      <t>テイキジュンカイ</t>
    </rPh>
    <rPh sb="5" eb="16">
      <t>ズイジタイオウガタホウモンカイゴカンゴ</t>
    </rPh>
    <phoneticPr fontId="1"/>
  </si>
  <si>
    <t>夜間対応型訪問介護</t>
    <rPh sb="0" eb="9">
      <t>ヤカンタイオウガタホウモンカイゴ</t>
    </rPh>
    <phoneticPr fontId="1"/>
  </si>
  <si>
    <t>○</t>
    <phoneticPr fontId="1"/>
  </si>
  <si>
    <t>　　　山梨県知事　殿</t>
    <rPh sb="3" eb="5">
      <t>ヤマナシ</t>
    </rPh>
    <rPh sb="5" eb="8">
      <t>ケンチジ</t>
    </rPh>
    <rPh sb="6" eb="8">
      <t>チジ</t>
    </rPh>
    <rPh sb="9" eb="10">
      <t>トノ</t>
    </rPh>
    <phoneticPr fontId="7"/>
  </si>
  <si>
    <t>　　このことについて、下記により関係書類を添えて申請します。</t>
    <rPh sb="11" eb="13">
      <t>カキ</t>
    </rPh>
    <rPh sb="16" eb="18">
      <t>カンケイ</t>
    </rPh>
    <rPh sb="18" eb="20">
      <t>ショルイ</t>
    </rPh>
    <rPh sb="21" eb="22">
      <t>ソ</t>
    </rPh>
    <rPh sb="24" eb="26">
      <t>シンセイ</t>
    </rPh>
    <phoneticPr fontId="7"/>
  </si>
  <si>
    <t>　１　申請額</t>
    <rPh sb="3" eb="5">
      <t>シンセイ</t>
    </rPh>
    <rPh sb="5" eb="6">
      <t>ガク</t>
    </rPh>
    <phoneticPr fontId="1"/>
  </si>
  <si>
    <t>金</t>
    <rPh sb="0" eb="1">
      <t>キン</t>
    </rPh>
    <phoneticPr fontId="1"/>
  </si>
  <si>
    <t>円</t>
    <rPh sb="0" eb="1">
      <t>エン</t>
    </rPh>
    <phoneticPr fontId="1"/>
  </si>
  <si>
    <t>①事業実施期間</t>
    <rPh sb="1" eb="3">
      <t>ジギョウ</t>
    </rPh>
    <rPh sb="3" eb="5">
      <t>ジッシ</t>
    </rPh>
    <rPh sb="5" eb="7">
      <t>キカン</t>
    </rPh>
    <phoneticPr fontId="1"/>
  </si>
  <si>
    <t>②実施予定の事業（該当するものに〇をつける）</t>
    <rPh sb="1" eb="3">
      <t>ジッシ</t>
    </rPh>
    <rPh sb="3" eb="5">
      <t>ヨテイ</t>
    </rPh>
    <rPh sb="6" eb="8">
      <t>ジギョウ</t>
    </rPh>
    <rPh sb="9" eb="11">
      <t>ガイトウ</t>
    </rPh>
    <phoneticPr fontId="1"/>
  </si>
  <si>
    <t>　</t>
    <phoneticPr fontId="1"/>
  </si>
  <si>
    <t>経営改善の外部コンサルタントに委託を行う</t>
    <rPh sb="0" eb="2">
      <t>ケイエイ</t>
    </rPh>
    <rPh sb="2" eb="4">
      <t>カイゼン</t>
    </rPh>
    <rPh sb="5" eb="7">
      <t>ガイブ</t>
    </rPh>
    <rPh sb="15" eb="17">
      <t>イタク</t>
    </rPh>
    <rPh sb="18" eb="19">
      <t>オコナ</t>
    </rPh>
    <phoneticPr fontId="1"/>
  </si>
  <si>
    <t>事務作業等を行う臨時職員を雇用する</t>
    <rPh sb="0" eb="5">
      <t>ジムサギョウトウ</t>
    </rPh>
    <rPh sb="6" eb="7">
      <t>オコナ</t>
    </rPh>
    <rPh sb="8" eb="10">
      <t>リンジ</t>
    </rPh>
    <rPh sb="10" eb="12">
      <t>ショクイン</t>
    </rPh>
    <rPh sb="13" eb="15">
      <t>コヨウ</t>
    </rPh>
    <phoneticPr fontId="1"/>
  </si>
  <si>
    <t>（事務作業を行う職員を雇用する場合）</t>
    <rPh sb="1" eb="5">
      <t>ジムサギョウ</t>
    </rPh>
    <rPh sb="6" eb="7">
      <t>オコナ</t>
    </rPh>
    <rPh sb="8" eb="10">
      <t>ショクイン</t>
    </rPh>
    <rPh sb="11" eb="13">
      <t>コヨウ</t>
    </rPh>
    <rPh sb="15" eb="17">
      <t>バアイ</t>
    </rPh>
    <phoneticPr fontId="1"/>
  </si>
  <si>
    <t>③雇用期間</t>
    <rPh sb="1" eb="5">
      <t>コヨウキカン</t>
    </rPh>
    <phoneticPr fontId="1"/>
  </si>
  <si>
    <t>（別紙１）</t>
    <rPh sb="1" eb="3">
      <t>ベッシ</t>
    </rPh>
    <phoneticPr fontId="1"/>
  </si>
  <si>
    <t>（別紙２）</t>
    <rPh sb="1" eb="3">
      <t>ベッシ</t>
    </rPh>
    <phoneticPr fontId="1"/>
  </si>
  <si>
    <t>第　　　　　　　　　　号</t>
    <rPh sb="0" eb="1">
      <t>ダイ</t>
    </rPh>
    <rPh sb="11" eb="12">
      <t>ゴウ</t>
    </rPh>
    <phoneticPr fontId="1"/>
  </si>
  <si>
    <t>　２　所要額調書（別紙１）</t>
    <rPh sb="3" eb="6">
      <t>ショヨウガク</t>
    </rPh>
    <rPh sb="6" eb="8">
      <t>チョウショ</t>
    </rPh>
    <rPh sb="9" eb="11">
      <t>ベッシ</t>
    </rPh>
    <phoneticPr fontId="1"/>
  </si>
  <si>
    <t>　３　事業計画書（別紙２）</t>
    <rPh sb="3" eb="5">
      <t>ジギョウ</t>
    </rPh>
    <rPh sb="5" eb="8">
      <t>ケイカクショ</t>
    </rPh>
    <rPh sb="9" eb="11">
      <t>ベッシ</t>
    </rPh>
    <phoneticPr fontId="1"/>
  </si>
  <si>
    <t>法人所在地</t>
    <rPh sb="0" eb="2">
      <t>ホウジン</t>
    </rPh>
    <rPh sb="2" eb="5">
      <t>ショザイチ</t>
    </rPh>
    <phoneticPr fontId="7"/>
  </si>
  <si>
    <t>法人名称</t>
    <rPh sb="0" eb="2">
      <t>ホウジン</t>
    </rPh>
    <rPh sb="2" eb="4">
      <t>メイショウ</t>
    </rPh>
    <phoneticPr fontId="7"/>
  </si>
  <si>
    <t>代表者の職氏名</t>
    <rPh sb="0" eb="3">
      <t>ダイヒョウシャ</t>
    </rPh>
    <rPh sb="4" eb="5">
      <t>ショク</t>
    </rPh>
    <rPh sb="5" eb="7">
      <t>シメイ</t>
    </rPh>
    <phoneticPr fontId="7"/>
  </si>
  <si>
    <t>No.</t>
    <phoneticPr fontId="1"/>
  </si>
  <si>
    <t>職員名</t>
    <rPh sb="0" eb="3">
      <t>ショクインメイ</t>
    </rPh>
    <phoneticPr fontId="1"/>
  </si>
  <si>
    <t>採用年月日</t>
    <rPh sb="0" eb="2">
      <t>サイヨウ</t>
    </rPh>
    <rPh sb="2" eb="5">
      <t>ネンガッピ</t>
    </rPh>
    <phoneticPr fontId="1"/>
  </si>
  <si>
    <t>支援を希望する月数</t>
    <rPh sb="0" eb="2">
      <t>シエン</t>
    </rPh>
    <rPh sb="3" eb="5">
      <t>キボウ</t>
    </rPh>
    <rPh sb="7" eb="9">
      <t>ツキスウ</t>
    </rPh>
    <phoneticPr fontId="1"/>
  </si>
  <si>
    <t>給与差額予定
(円)</t>
    <rPh sb="0" eb="2">
      <t>キュウヨ</t>
    </rPh>
    <rPh sb="2" eb="4">
      <t>サガク</t>
    </rPh>
    <rPh sb="4" eb="6">
      <t>ヨテイ</t>
    </rPh>
    <rPh sb="8" eb="9">
      <t>エン</t>
    </rPh>
    <phoneticPr fontId="1"/>
  </si>
  <si>
    <t>か月</t>
    <rPh sb="1" eb="2">
      <t>ゲツ</t>
    </rPh>
    <phoneticPr fontId="1"/>
  </si>
  <si>
    <t>計</t>
    <rPh sb="0" eb="1">
      <t>ケイ</t>
    </rPh>
    <phoneticPr fontId="1"/>
  </si>
  <si>
    <t>※１人当たりの支援を希望する月数は、最大３か月です。</t>
    <rPh sb="2" eb="3">
      <t>ヒト</t>
    </rPh>
    <rPh sb="7" eb="9">
      <t>シエン</t>
    </rPh>
    <rPh sb="10" eb="12">
      <t>キボウ</t>
    </rPh>
    <rPh sb="14" eb="16">
      <t>ツキスウ</t>
    </rPh>
    <rPh sb="18" eb="20">
      <t>サイダイ</t>
    </rPh>
    <rPh sb="22" eb="23">
      <t>ゲツ</t>
    </rPh>
    <phoneticPr fontId="1"/>
  </si>
  <si>
    <t>　③　常勤化を行う職員の氏名・採用年月日及び支援を希望する月数</t>
    <rPh sb="3" eb="6">
      <t>ジョウキンカ</t>
    </rPh>
    <rPh sb="7" eb="8">
      <t>オコナ</t>
    </rPh>
    <rPh sb="9" eb="11">
      <t>ショクイン</t>
    </rPh>
    <rPh sb="12" eb="14">
      <t>シメイ</t>
    </rPh>
    <rPh sb="15" eb="17">
      <t>サイヨウ</t>
    </rPh>
    <rPh sb="17" eb="20">
      <t>ネンガッピ</t>
    </rPh>
    <rPh sb="20" eb="21">
      <t>オヨ</t>
    </rPh>
    <rPh sb="22" eb="24">
      <t>シエン</t>
    </rPh>
    <rPh sb="25" eb="27">
      <t>キボウ</t>
    </rPh>
    <rPh sb="29" eb="31">
      <t>ゲッスウ</t>
    </rPh>
    <phoneticPr fontId="1"/>
  </si>
  <si>
    <t>　③　同行を受ける職員の氏名・採用年月日及び同行訪問の予定回数</t>
    <rPh sb="3" eb="5">
      <t>ドウコウ</t>
    </rPh>
    <rPh sb="6" eb="7">
      <t>ウ</t>
    </rPh>
    <rPh sb="9" eb="11">
      <t>ショクイン</t>
    </rPh>
    <rPh sb="12" eb="14">
      <t>シメイ</t>
    </rPh>
    <rPh sb="15" eb="17">
      <t>サイヨウ</t>
    </rPh>
    <rPh sb="17" eb="20">
      <t>ネンガッピ</t>
    </rPh>
    <rPh sb="20" eb="21">
      <t>オヨ</t>
    </rPh>
    <rPh sb="22" eb="24">
      <t>ドウコウ</t>
    </rPh>
    <rPh sb="24" eb="26">
      <t>ホウモン</t>
    </rPh>
    <rPh sb="27" eb="31">
      <t>ヨテイカイスウ</t>
    </rPh>
    <phoneticPr fontId="1"/>
  </si>
  <si>
    <t>同行訪問の予定回数</t>
    <rPh sb="0" eb="2">
      <t>ドウコウ</t>
    </rPh>
    <rPh sb="2" eb="4">
      <t>ホウモン</t>
    </rPh>
    <rPh sb="5" eb="7">
      <t>ヨテイ</t>
    </rPh>
    <rPh sb="7" eb="9">
      <t>カイスウ</t>
    </rPh>
    <phoneticPr fontId="1"/>
  </si>
  <si>
    <t>３０分未満</t>
    <phoneticPr fontId="1"/>
  </si>
  <si>
    <t>３０分以上</t>
    <rPh sb="2" eb="3">
      <t>フン</t>
    </rPh>
    <rPh sb="3" eb="5">
      <t>イジョウ</t>
    </rPh>
    <phoneticPr fontId="1"/>
  </si>
  <si>
    <t>計</t>
  </si>
  <si>
    <t>※１人当たりの予定回数は、３０分未満と３０分以上を合わせて、最大３０回までです。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1"/>
  </si>
  <si>
    <t>No</t>
    <phoneticPr fontId="1"/>
  </si>
  <si>
    <t>支出予定額</t>
    <rPh sb="0" eb="5">
      <t>シシュツヨテイガク</t>
    </rPh>
    <phoneticPr fontId="1"/>
  </si>
  <si>
    <t>実施予定事業</t>
    <rPh sb="0" eb="4">
      <t>ジッシヨテイ</t>
    </rPh>
    <rPh sb="4" eb="6">
      <t>ジギョウ</t>
    </rPh>
    <phoneticPr fontId="1"/>
  </si>
  <si>
    <t>合計</t>
    <rPh sb="0" eb="2">
      <t>ゴウケイ</t>
    </rPh>
    <phoneticPr fontId="1"/>
  </si>
  <si>
    <t>（\1,000未満切り捨て）</t>
    <rPh sb="7" eb="9">
      <t>ミマン</t>
    </rPh>
    <rPh sb="9" eb="10">
      <t>キ</t>
    </rPh>
    <rPh sb="11" eb="12">
      <t>ス</t>
    </rPh>
    <phoneticPr fontId="1"/>
  </si>
  <si>
    <t>（参考様式）</t>
    <rPh sb="1" eb="5">
      <t>サンコウヨウシキ</t>
    </rPh>
    <phoneticPr fontId="1"/>
  </si>
  <si>
    <t>小規模法人等の協働化・大規模化の取組の支援　事業者グループを構成する法人一覧</t>
    <rPh sb="22" eb="25">
      <t>ジギョウシャ</t>
    </rPh>
    <rPh sb="30" eb="32">
      <t>コウセイ</t>
    </rPh>
    <rPh sb="34" eb="36">
      <t>ホウジン</t>
    </rPh>
    <rPh sb="36" eb="38">
      <t>イチラン</t>
    </rPh>
    <phoneticPr fontId="20"/>
  </si>
  <si>
    <t>事業者グループ名：</t>
    <phoneticPr fontId="20"/>
  </si>
  <si>
    <t>№</t>
    <phoneticPr fontId="20"/>
  </si>
  <si>
    <t>法人名称</t>
    <rPh sb="0" eb="2">
      <t>ホウジン</t>
    </rPh>
    <rPh sb="2" eb="4">
      <t>メイショウ</t>
    </rPh>
    <phoneticPr fontId="20"/>
  </si>
  <si>
    <t>主たる事業所の所在地</t>
    <rPh sb="0" eb="1">
      <t>シュ</t>
    </rPh>
    <rPh sb="3" eb="6">
      <t>ジギョウショ</t>
    </rPh>
    <rPh sb="7" eb="10">
      <t>ショザイチ</t>
    </rPh>
    <phoneticPr fontId="20"/>
  </si>
  <si>
    <t>代表者役職・氏名</t>
    <rPh sb="0" eb="3">
      <t>ダイヒョウシャ</t>
    </rPh>
    <rPh sb="3" eb="5">
      <t>ヤクショク</t>
    </rPh>
    <rPh sb="6" eb="8">
      <t>シメイ</t>
    </rPh>
    <phoneticPr fontId="20"/>
  </si>
  <si>
    <t>運営する介護事業所・施設の数</t>
    <rPh sb="0" eb="2">
      <t>ウンエイ</t>
    </rPh>
    <rPh sb="4" eb="6">
      <t>カイゴ</t>
    </rPh>
    <rPh sb="6" eb="9">
      <t>ジギョウショ</t>
    </rPh>
    <rPh sb="10" eb="12">
      <t>シセツ</t>
    </rPh>
    <rPh sb="13" eb="14">
      <t>スウ</t>
    </rPh>
    <phoneticPr fontId="20"/>
  </si>
  <si>
    <t>運営する県内訪問介護事業所の状況</t>
    <rPh sb="0" eb="2">
      <t>ウンエイ</t>
    </rPh>
    <rPh sb="4" eb="6">
      <t>ケンナイ</t>
    </rPh>
    <rPh sb="6" eb="8">
      <t>ホウモン</t>
    </rPh>
    <rPh sb="8" eb="10">
      <t>カイゴ</t>
    </rPh>
    <rPh sb="10" eb="13">
      <t>ジギョウショ</t>
    </rPh>
    <rPh sb="14" eb="16">
      <t>ジョウキョウ</t>
    </rPh>
    <phoneticPr fontId="20"/>
  </si>
  <si>
    <t>備　考</t>
    <rPh sb="0" eb="1">
      <t>ビ</t>
    </rPh>
    <rPh sb="2" eb="3">
      <t>コウ</t>
    </rPh>
    <phoneticPr fontId="20"/>
  </si>
  <si>
    <t>総数</t>
    <phoneticPr fontId="20"/>
  </si>
  <si>
    <t>平均訪問回数</t>
    <phoneticPr fontId="20"/>
  </si>
  <si>
    <t>平均職員数</t>
    <phoneticPr fontId="20"/>
  </si>
  <si>
    <t>中山間地域等に</t>
    <rPh sb="0" eb="6">
      <t>チュウサンカンチイキトウ</t>
    </rPh>
    <phoneticPr fontId="20"/>
  </si>
  <si>
    <t>うち訪問介護事業所</t>
    <phoneticPr fontId="20"/>
  </si>
  <si>
    <t>（一月当たり延べ回数）</t>
    <rPh sb="1" eb="2">
      <t>ヒト</t>
    </rPh>
    <rPh sb="2" eb="4">
      <t>ツキア</t>
    </rPh>
    <phoneticPr fontId="20"/>
  </si>
  <si>
    <t>（常勤換算方法）</t>
    <rPh sb="1" eb="3">
      <t>ジョウキン</t>
    </rPh>
    <rPh sb="3" eb="5">
      <t>カンサン</t>
    </rPh>
    <rPh sb="5" eb="7">
      <t>ホウホウ</t>
    </rPh>
    <phoneticPr fontId="20"/>
  </si>
  <si>
    <t>所在する</t>
    <rPh sb="0" eb="2">
      <t>ショザイ</t>
    </rPh>
    <phoneticPr fontId="20"/>
  </si>
  <si>
    <t>（回）</t>
    <phoneticPr fontId="20"/>
  </si>
  <si>
    <t>（人）</t>
    <phoneticPr fontId="20"/>
  </si>
  <si>
    <t>事業所の数</t>
    <rPh sb="0" eb="3">
      <t>ジギョウショ</t>
    </rPh>
    <rPh sb="4" eb="5">
      <t>カズ</t>
    </rPh>
    <phoneticPr fontId="20"/>
  </si>
  <si>
    <t>グループ代表</t>
    <rPh sb="4" eb="6">
      <t>ダイヒョウ</t>
    </rPh>
    <phoneticPr fontId="20"/>
  </si>
  <si>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20"/>
  </si>
  <si>
    <t>※２　行が足りない場合は、適宜追加すること。</t>
    <rPh sb="3" eb="4">
      <t>ギョウ</t>
    </rPh>
    <rPh sb="5" eb="6">
      <t>タ</t>
    </rPh>
    <rPh sb="9" eb="11">
      <t>バアイ</t>
    </rPh>
    <rPh sb="13" eb="15">
      <t>テキギ</t>
    </rPh>
    <rPh sb="15" eb="17">
      <t>ツイカ</t>
    </rPh>
    <phoneticPr fontId="20"/>
  </si>
  <si>
    <t>うち山梨県内</t>
    <rPh sb="2" eb="4">
      <t>ヤマナシ</t>
    </rPh>
    <rPh sb="4" eb="6">
      <t>ケンナイ</t>
    </rPh>
    <phoneticPr fontId="20"/>
  </si>
  <si>
    <t>（参考様式）</t>
    <rPh sb="1" eb="5">
      <t>サンコウヨウシキ</t>
    </rPh>
    <phoneticPr fontId="20"/>
  </si>
  <si>
    <t>構成法人
№</t>
    <rPh sb="0" eb="2">
      <t>コウセイ</t>
    </rPh>
    <rPh sb="2" eb="4">
      <t>ホウジン</t>
    </rPh>
    <phoneticPr fontId="20"/>
  </si>
  <si>
    <t>事業所番号</t>
    <rPh sb="0" eb="3">
      <t>ジギョウショ</t>
    </rPh>
    <rPh sb="3" eb="5">
      <t>バンゴウ</t>
    </rPh>
    <phoneticPr fontId="20"/>
  </si>
  <si>
    <t>事業所名称</t>
    <rPh sb="0" eb="3">
      <t>ジギョウショ</t>
    </rPh>
    <rPh sb="3" eb="5">
      <t>メイショウ</t>
    </rPh>
    <phoneticPr fontId="20"/>
  </si>
  <si>
    <t>所在地</t>
    <rPh sb="0" eb="3">
      <t>ショザイチ</t>
    </rPh>
    <phoneticPr fontId="20"/>
  </si>
  <si>
    <t>電話番号</t>
    <rPh sb="0" eb="2">
      <t>デンワ</t>
    </rPh>
    <rPh sb="2" eb="4">
      <t>バンゴウ</t>
    </rPh>
    <phoneticPr fontId="20"/>
  </si>
  <si>
    <t>管理者氏名</t>
    <rPh sb="0" eb="3">
      <t>カンリシャ</t>
    </rPh>
    <rPh sb="3" eb="5">
      <t>シメイ</t>
    </rPh>
    <phoneticPr fontId="20"/>
  </si>
  <si>
    <t>職員数
（人）</t>
    <rPh sb="0" eb="3">
      <t>ショクインスウ</t>
    </rPh>
    <rPh sb="5" eb="6">
      <t>ニン</t>
    </rPh>
    <phoneticPr fontId="20"/>
  </si>
  <si>
    <t>常勤換算
職員数
（人）</t>
    <rPh sb="0" eb="2">
      <t>ジョウキン</t>
    </rPh>
    <rPh sb="2" eb="4">
      <t>カンザン</t>
    </rPh>
    <rPh sb="5" eb="8">
      <t>ショクインスウ</t>
    </rPh>
    <rPh sb="10" eb="11">
      <t>ニン</t>
    </rPh>
    <phoneticPr fontId="20"/>
  </si>
  <si>
    <t>一月当たり
延べ訪問回数
（回）</t>
    <rPh sb="0" eb="3">
      <t>ヒトツキア</t>
    </rPh>
    <rPh sb="6" eb="7">
      <t>ノ</t>
    </rPh>
    <rPh sb="8" eb="10">
      <t>ホウモン</t>
    </rPh>
    <rPh sb="10" eb="12">
      <t>カイスウ</t>
    </rPh>
    <rPh sb="14" eb="15">
      <t>カイ</t>
    </rPh>
    <phoneticPr fontId="20"/>
  </si>
  <si>
    <t>中山間地域等</t>
    <rPh sb="0" eb="1">
      <t>チュウ</t>
    </rPh>
    <rPh sb="1" eb="3">
      <t>サンカン</t>
    </rPh>
    <rPh sb="3" eb="5">
      <t>チイキ</t>
    </rPh>
    <rPh sb="5" eb="6">
      <t>トウ</t>
    </rPh>
    <phoneticPr fontId="20"/>
  </si>
  <si>
    <t>※１</t>
    <phoneticPr fontId="20"/>
  </si>
  <si>
    <t>※２</t>
    <phoneticPr fontId="20"/>
  </si>
  <si>
    <t>※３</t>
    <phoneticPr fontId="20"/>
  </si>
  <si>
    <t>※４</t>
    <phoneticPr fontId="20"/>
  </si>
  <si>
    <t>※２　申請時点の人数を記入すること。</t>
    <phoneticPr fontId="20"/>
  </si>
  <si>
    <t>※３　申請前３か月間の平均値を記入すること。</t>
    <rPh sb="3" eb="6">
      <t>シンセイマエ</t>
    </rPh>
    <phoneticPr fontId="20"/>
  </si>
  <si>
    <t>※４　対象事業所が中山間地域等に所在する場合に、○を記入すること。</t>
    <rPh sb="14" eb="15">
      <t>トウ</t>
    </rPh>
    <phoneticPr fontId="20"/>
  </si>
  <si>
    <t>補助額
（千円未満
　切り捨て）</t>
    <rPh sb="0" eb="2">
      <t>ホジョ</t>
    </rPh>
    <rPh sb="2" eb="3">
      <t>ガク</t>
    </rPh>
    <phoneticPr fontId="1"/>
  </si>
  <si>
    <t>対象経費
支出予定額（Ａ）</t>
    <rPh sb="0" eb="2">
      <t>タイショウ</t>
    </rPh>
    <rPh sb="2" eb="4">
      <t>ケイヒ</t>
    </rPh>
    <rPh sb="5" eb="7">
      <t>シシュツ</t>
    </rPh>
    <rPh sb="7" eb="9">
      <t>ヨテイ</t>
    </rPh>
    <rPh sb="9" eb="10">
      <t>ガク</t>
    </rPh>
    <phoneticPr fontId="1"/>
  </si>
  <si>
    <t>基準額
（Ｂ）</t>
    <rPh sb="0" eb="2">
      <t>キジュン</t>
    </rPh>
    <rPh sb="2" eb="3">
      <t>ガク</t>
    </rPh>
    <phoneticPr fontId="1"/>
  </si>
  <si>
    <t xml:space="preserve">選定額
（Ａ）と（Ｂ）のうち少ない金額）
</t>
    <rPh sb="0" eb="2">
      <t>センテイ</t>
    </rPh>
    <rPh sb="2" eb="3">
      <t>ガク</t>
    </rPh>
    <rPh sb="14" eb="15">
      <t>スク</t>
    </rPh>
    <rPh sb="17" eb="19">
      <t>キンガク</t>
    </rPh>
    <phoneticPr fontId="1"/>
  </si>
  <si>
    <t>○</t>
    <phoneticPr fontId="1"/>
  </si>
  <si>
    <t>該当する</t>
    <rPh sb="0" eb="2">
      <t>ガイトウ</t>
    </rPh>
    <phoneticPr fontId="1"/>
  </si>
  <si>
    <t>該当しない</t>
    <rPh sb="0" eb="2">
      <t>ガイトウ</t>
    </rPh>
    <phoneticPr fontId="1"/>
  </si>
  <si>
    <t>※該当する場合は「該当する」を選択</t>
    <rPh sb="1" eb="3">
      <t>ガイトウ</t>
    </rPh>
    <rPh sb="5" eb="7">
      <t>バアイ</t>
    </rPh>
    <rPh sb="9" eb="11">
      <t>ガイトウ</t>
    </rPh>
    <rPh sb="15" eb="17">
      <t>センタク</t>
    </rPh>
    <phoneticPr fontId="1"/>
  </si>
  <si>
    <t>小規模法人等の協働化・大規模化の取組の支援　事業者グループにおける山梨県内の訪問介護等事業所一覧</t>
    <rPh sb="22" eb="25">
      <t>ジギョウシャ</t>
    </rPh>
    <rPh sb="33" eb="35">
      <t>ヤマナシ</t>
    </rPh>
    <rPh sb="35" eb="37">
      <t>ケンナイ</t>
    </rPh>
    <rPh sb="38" eb="40">
      <t>ホウモン</t>
    </rPh>
    <rPh sb="40" eb="42">
      <t>カイゴ</t>
    </rPh>
    <rPh sb="42" eb="43">
      <t>トウ</t>
    </rPh>
    <rPh sb="43" eb="46">
      <t>ジギョウショ</t>
    </rPh>
    <rPh sb="46" eb="48">
      <t>イチラン</t>
    </rPh>
    <phoneticPr fontId="20"/>
  </si>
  <si>
    <t>※１　「事業者グループを構成する法人一覧」の№を記載の上、各法人が運営する山梨県内に所在する訪問介護等事業所について記載すること。また、行が足りない場合は適宜追加すること。</t>
    <rPh sb="24" eb="26">
      <t>キサイ</t>
    </rPh>
    <rPh sb="27" eb="28">
      <t>ウエ</t>
    </rPh>
    <rPh sb="29" eb="32">
      <t>カクホウジン</t>
    </rPh>
    <rPh sb="33" eb="35">
      <t>ウンエイ</t>
    </rPh>
    <rPh sb="37" eb="39">
      <t>ヤマナシ</t>
    </rPh>
    <rPh sb="39" eb="41">
      <t>ケンナイ</t>
    </rPh>
    <rPh sb="50" eb="51">
      <t>トウ</t>
    </rPh>
    <rPh sb="58" eb="60">
      <t>キサイ</t>
    </rPh>
    <phoneticPr fontId="20"/>
  </si>
  <si>
    <t>　４　添付書類</t>
    <rPh sb="3" eb="5">
      <t>テンプ</t>
    </rPh>
    <rPh sb="5" eb="7">
      <t>ショルイ</t>
    </rPh>
    <phoneticPr fontId="1"/>
  </si>
  <si>
    <t>　　（１）見積書、積算書及び給与規定等の支払い予定額が分かる書類の写し</t>
    <phoneticPr fontId="1"/>
  </si>
  <si>
    <t>　　（２）仕様書及び計画書等の事業予定内容が分かる書類の写し</t>
    <rPh sb="5" eb="7">
      <t>シヨウ</t>
    </rPh>
    <rPh sb="7" eb="8">
      <t>ショ</t>
    </rPh>
    <rPh sb="8" eb="9">
      <t>オヨ</t>
    </rPh>
    <rPh sb="10" eb="12">
      <t>ケイカク</t>
    </rPh>
    <rPh sb="12" eb="14">
      <t>ショナド</t>
    </rPh>
    <rPh sb="15" eb="17">
      <t>ジギョウ</t>
    </rPh>
    <rPh sb="17" eb="19">
      <t>ヨテイ</t>
    </rPh>
    <rPh sb="19" eb="21">
      <t>ナイヨウ</t>
    </rPh>
    <rPh sb="22" eb="23">
      <t>ワ</t>
    </rPh>
    <rPh sb="25" eb="27">
      <t>ショルイ</t>
    </rPh>
    <rPh sb="28" eb="29">
      <t>ウツ</t>
    </rPh>
    <phoneticPr fontId="1"/>
  </si>
  <si>
    <t>　　（３）その他知事が必要と認める書類</t>
    <rPh sb="7" eb="8">
      <t>タ</t>
    </rPh>
    <rPh sb="8" eb="10">
      <t>チジ</t>
    </rPh>
    <rPh sb="11" eb="13">
      <t>ヒツヨウ</t>
    </rPh>
    <rPh sb="14" eb="15">
      <t>ミト</t>
    </rPh>
    <rPh sb="17" eb="19">
      <t>ショルイ</t>
    </rPh>
    <phoneticPr fontId="1"/>
  </si>
  <si>
    <t>サービス種別：</t>
    <rPh sb="4" eb="6">
      <t>シュベツ</t>
    </rPh>
    <phoneticPr fontId="1"/>
  </si>
  <si>
    <t>訪問介護</t>
    <rPh sb="0" eb="2">
      <t>ホウモン</t>
    </rPh>
    <rPh sb="2" eb="4">
      <t>カイゴ</t>
    </rPh>
    <phoneticPr fontId="1"/>
  </si>
  <si>
    <t>事業所名：</t>
    <rPh sb="0" eb="3">
      <t>ジギョウショ</t>
    </rPh>
    <rPh sb="3" eb="4">
      <t>メイ</t>
    </rPh>
    <phoneticPr fontId="1"/>
  </si>
  <si>
    <t>事業所番号：</t>
    <rPh sb="0" eb="3">
      <t>ジギョウショ</t>
    </rPh>
    <rPh sb="3" eb="5">
      <t>バンゴウ</t>
    </rPh>
    <phoneticPr fontId="1"/>
  </si>
  <si>
    <t>定期巡回・随時対応型 訪問介護看護</t>
    <phoneticPr fontId="1"/>
  </si>
  <si>
    <t>夜間対応型訪問介護</t>
    <phoneticPr fontId="1"/>
  </si>
  <si>
    <t>事業所名(別紙１より転記)</t>
    <rPh sb="0" eb="3">
      <t>ジギョウショ</t>
    </rPh>
    <rPh sb="3" eb="4">
      <t>メイ</t>
    </rPh>
    <rPh sb="5" eb="7">
      <t>ベッシ</t>
    </rPh>
    <rPh sb="10" eb="12">
      <t>テンキ</t>
    </rPh>
    <phoneticPr fontId="1"/>
  </si>
  <si>
    <t>事業所番号(別紙１より転記)</t>
    <rPh sb="0" eb="3">
      <t>ジギョウショ</t>
    </rPh>
    <rPh sb="3" eb="5">
      <t>バンゴウ</t>
    </rPh>
    <rPh sb="6" eb="8">
      <t>ベッシ</t>
    </rPh>
    <phoneticPr fontId="1"/>
  </si>
  <si>
    <t>（ア）新規職員の採用等に係る経費</t>
    <rPh sb="3" eb="5">
      <t>シンキ</t>
    </rPh>
    <rPh sb="5" eb="7">
      <t>ショクイン</t>
    </rPh>
    <rPh sb="8" eb="10">
      <t>サイヨウ</t>
    </rPh>
    <rPh sb="10" eb="11">
      <t>トウ</t>
    </rPh>
    <rPh sb="12" eb="13">
      <t>カカ</t>
    </rPh>
    <rPh sb="14" eb="16">
      <t>ケイヒ</t>
    </rPh>
    <phoneticPr fontId="1"/>
  </si>
  <si>
    <t>（イ）休廃止事業所の利用者受入れに伴う一時的なかかり増し経費</t>
    <rPh sb="3" eb="6">
      <t>キュウハイシ</t>
    </rPh>
    <rPh sb="6" eb="9">
      <t>ジギョウショ</t>
    </rPh>
    <rPh sb="10" eb="13">
      <t>リヨウシャ</t>
    </rPh>
    <rPh sb="13" eb="15">
      <t>ウケイ</t>
    </rPh>
    <rPh sb="17" eb="18">
      <t>トモナ</t>
    </rPh>
    <rPh sb="19" eb="22">
      <t>イチジテキ</t>
    </rPh>
    <rPh sb="26" eb="27">
      <t>マ</t>
    </rPh>
    <rPh sb="28" eb="30">
      <t>ケイヒ</t>
    </rPh>
    <phoneticPr fontId="1"/>
  </si>
  <si>
    <t>（ウ）同一法人内の応援・派遣に係る経費</t>
    <rPh sb="3" eb="5">
      <t>ドウイツ</t>
    </rPh>
    <rPh sb="5" eb="8">
      <t>ホウジンナイ</t>
    </rPh>
    <rPh sb="9" eb="11">
      <t>オウエン</t>
    </rPh>
    <rPh sb="12" eb="14">
      <t>ハケン</t>
    </rPh>
    <rPh sb="15" eb="16">
      <t>カカ</t>
    </rPh>
    <rPh sb="17" eb="19">
      <t>ケイヒ</t>
    </rPh>
    <phoneticPr fontId="1"/>
  </si>
  <si>
    <t>　③　実施予定の事業内容（枠内に記入）</t>
    <rPh sb="3" eb="5">
      <t>ジッシ</t>
    </rPh>
    <rPh sb="5" eb="7">
      <t>ヨテイ</t>
    </rPh>
    <rPh sb="8" eb="10">
      <t>ジギョウ</t>
    </rPh>
    <rPh sb="10" eb="12">
      <t>ナイヨウ</t>
    </rPh>
    <phoneticPr fontId="1"/>
  </si>
  <si>
    <t>　②　受入れについて（どちらかに〇）</t>
    <rPh sb="3" eb="5">
      <t>ウケイ</t>
    </rPh>
    <phoneticPr fontId="1"/>
  </si>
  <si>
    <t>周辺事業所の休廃止に伴う場合</t>
    <rPh sb="0" eb="2">
      <t>シュウヘン</t>
    </rPh>
    <rPh sb="2" eb="5">
      <t>ジギョウショ</t>
    </rPh>
    <rPh sb="6" eb="9">
      <t>キュウハイシ</t>
    </rPh>
    <rPh sb="10" eb="11">
      <t>トモナ</t>
    </rPh>
    <rPh sb="12" eb="14">
      <t>バアイ</t>
    </rPh>
    <phoneticPr fontId="1"/>
  </si>
  <si>
    <t>上記以外の場合（周辺事業所が新規利用者の受入れを停止している等）</t>
    <rPh sb="0" eb="2">
      <t>ジョウキ</t>
    </rPh>
    <rPh sb="2" eb="4">
      <t>イガイ</t>
    </rPh>
    <rPh sb="5" eb="7">
      <t>バアイ</t>
    </rPh>
    <rPh sb="8" eb="13">
      <t>シュウヘンジギョウショ</t>
    </rPh>
    <rPh sb="14" eb="16">
      <t>シンキ</t>
    </rPh>
    <rPh sb="16" eb="19">
      <t>リヨウシャ</t>
    </rPh>
    <rPh sb="20" eb="22">
      <t>ウケイ</t>
    </rPh>
    <rPh sb="24" eb="26">
      <t>テイシ</t>
    </rPh>
    <rPh sb="30" eb="31">
      <t>トウ</t>
    </rPh>
    <phoneticPr fontId="1"/>
  </si>
  <si>
    <t>令和　年度山梨県訪問介護等サービス提供体制確保支援事業費補助金交付申請書</t>
    <rPh sb="0" eb="2">
      <t>レイワ</t>
    </rPh>
    <rPh sb="3" eb="5">
      <t>ネンド</t>
    </rPh>
    <rPh sb="5" eb="8">
      <t>ヤマナシケン</t>
    </rPh>
    <rPh sb="8" eb="13">
      <t>ホウモンカイゴトウ</t>
    </rPh>
    <rPh sb="17" eb="25">
      <t>テイキョウタイセイカクホシエン</t>
    </rPh>
    <rPh sb="27" eb="28">
      <t>ヒ</t>
    </rPh>
    <rPh sb="28" eb="31">
      <t>ホジョキン</t>
    </rPh>
    <rPh sb="31" eb="33">
      <t>コウフ</t>
    </rPh>
    <rPh sb="33" eb="36">
      <t>シンセイショ</t>
    </rPh>
    <phoneticPr fontId="7"/>
  </si>
  <si>
    <t>別記第１号様式（第５条関係）</t>
    <rPh sb="0" eb="2">
      <t>ベッキ</t>
    </rPh>
    <rPh sb="2" eb="3">
      <t>ダイ</t>
    </rPh>
    <rPh sb="4" eb="5">
      <t>ゴウ</t>
    </rPh>
    <rPh sb="5" eb="7">
      <t>ヨウシキ</t>
    </rPh>
    <rPh sb="8" eb="9">
      <t>ダイ</t>
    </rPh>
    <rPh sb="10" eb="11">
      <t>ジョウ</t>
    </rPh>
    <rPh sb="11" eb="13">
      <t>カンケイ</t>
    </rPh>
    <phoneticPr fontId="1"/>
  </si>
  <si>
    <t>訪問介護等サービス提供体制確保支援事業費補助金　所要額調書</t>
    <rPh sb="0" eb="5">
      <t>ホウモンカイゴトウ</t>
    </rPh>
    <rPh sb="9" eb="17">
      <t>テイキョウタイセイカクホシエン</t>
    </rPh>
    <rPh sb="17" eb="19">
      <t>ジギョウ</t>
    </rPh>
    <rPh sb="19" eb="20">
      <t>ヒ</t>
    </rPh>
    <rPh sb="20" eb="23">
      <t>ホジョキン</t>
    </rPh>
    <rPh sb="24" eb="26">
      <t>ショヨウ</t>
    </rPh>
    <rPh sb="26" eb="27">
      <t>ガク</t>
    </rPh>
    <rPh sb="27" eb="29">
      <t>チョウショ</t>
    </rPh>
    <phoneticPr fontId="1"/>
  </si>
  <si>
    <t>（３）合計</t>
    <rPh sb="3" eb="5">
      <t>ゴウケイ</t>
    </rPh>
    <phoneticPr fontId="1"/>
  </si>
  <si>
    <t>（３）地域の体制づくり</t>
    <rPh sb="3" eb="5">
      <t>チイキ</t>
    </rPh>
    <rPh sb="6" eb="8">
      <t>タイセイ</t>
    </rPh>
    <phoneticPr fontId="1"/>
  </si>
  <si>
    <t>電動自転車やユニフォーム等の必要備品の購入費用</t>
    <rPh sb="0" eb="2">
      <t>デンドウ</t>
    </rPh>
    <rPh sb="2" eb="5">
      <t>ジテンシャ</t>
    </rPh>
    <rPh sb="12" eb="13">
      <t>トウ</t>
    </rPh>
    <rPh sb="14" eb="16">
      <t>ヒツヨウ</t>
    </rPh>
    <rPh sb="16" eb="18">
      <t>ビヒン</t>
    </rPh>
    <rPh sb="19" eb="21">
      <t>コウニュウ</t>
    </rPh>
    <rPh sb="21" eb="23">
      <t>ヒヨウ</t>
    </rPh>
    <phoneticPr fontId="1"/>
  </si>
  <si>
    <t>事業所のホームページ改修や、地域住民等への広告に係る費用</t>
    <rPh sb="0" eb="3">
      <t>ジギョウショ</t>
    </rPh>
    <rPh sb="10" eb="12">
      <t>カイシュウ</t>
    </rPh>
    <rPh sb="14" eb="16">
      <t>チイキ</t>
    </rPh>
    <rPh sb="16" eb="18">
      <t>ジュウミン</t>
    </rPh>
    <rPh sb="18" eb="19">
      <t>トウ</t>
    </rPh>
    <rPh sb="21" eb="23">
      <t>コウコク</t>
    </rPh>
    <rPh sb="24" eb="25">
      <t>カカ</t>
    </rPh>
    <rPh sb="26" eb="28">
      <t>ヒヨウ</t>
    </rPh>
    <phoneticPr fontId="1"/>
  </si>
  <si>
    <t>新たに訪問介護員等を配置するために必要な採用にかかる費用や、初任者研修の受講に係る費用</t>
    <rPh sb="0" eb="1">
      <t>アラ</t>
    </rPh>
    <rPh sb="3" eb="5">
      <t>ホウモン</t>
    </rPh>
    <rPh sb="5" eb="8">
      <t>カイゴイン</t>
    </rPh>
    <rPh sb="8" eb="9">
      <t>トウ</t>
    </rPh>
    <rPh sb="10" eb="12">
      <t>ハイチ</t>
    </rPh>
    <rPh sb="17" eb="19">
      <t>ヒツヨウ</t>
    </rPh>
    <rPh sb="20" eb="22">
      <t>サイヨウ</t>
    </rPh>
    <rPh sb="26" eb="28">
      <t>ヒヨウ</t>
    </rPh>
    <rPh sb="30" eb="35">
      <t>ショニンシャケンシュウ</t>
    </rPh>
    <rPh sb="36" eb="38">
      <t>ジュコウ</t>
    </rPh>
    <rPh sb="39" eb="40">
      <t>カカ</t>
    </rPh>
    <rPh sb="41" eb="43">
      <t>ヒヨウ</t>
    </rPh>
    <phoneticPr fontId="1"/>
  </si>
  <si>
    <t>（ア）訪問機能の導入に係る経費</t>
    <rPh sb="3" eb="5">
      <t>ホウモン</t>
    </rPh>
    <rPh sb="5" eb="7">
      <t>キノウ</t>
    </rPh>
    <rPh sb="8" eb="10">
      <t>ドウニュウ</t>
    </rPh>
    <rPh sb="11" eb="12">
      <t>カカ</t>
    </rPh>
    <rPh sb="13" eb="15">
      <t>ケイヒ</t>
    </rPh>
    <phoneticPr fontId="1"/>
  </si>
  <si>
    <t>（イ）訪問機能導入後の一定期間の経営の安定化の支援に係る経費</t>
    <rPh sb="3" eb="5">
      <t>ホウモン</t>
    </rPh>
    <rPh sb="5" eb="7">
      <t>キノウ</t>
    </rPh>
    <rPh sb="7" eb="10">
      <t>ドウニュウゴ</t>
    </rPh>
    <rPh sb="11" eb="13">
      <t>イッテイ</t>
    </rPh>
    <rPh sb="13" eb="15">
      <t>キカン</t>
    </rPh>
    <rPh sb="16" eb="18">
      <t>ケイエイ</t>
    </rPh>
    <rPh sb="19" eb="22">
      <t>アンテイカ</t>
    </rPh>
    <rPh sb="23" eb="25">
      <t>シエン</t>
    </rPh>
    <rPh sb="26" eb="27">
      <t>カカ</t>
    </rPh>
    <rPh sb="28" eb="30">
      <t>ケイヒ</t>
    </rPh>
    <phoneticPr fontId="1"/>
  </si>
  <si>
    <t>②訪問回数</t>
    <rPh sb="1" eb="3">
      <t>ホウモン</t>
    </rPh>
    <rPh sb="3" eb="5">
      <t>カイスウ</t>
    </rPh>
    <phoneticPr fontId="1"/>
  </si>
  <si>
    <t>１月目</t>
    <rPh sb="1" eb="2">
      <t>ツキ</t>
    </rPh>
    <rPh sb="2" eb="3">
      <t>メ</t>
    </rPh>
    <phoneticPr fontId="1"/>
  </si>
  <si>
    <t>２月目</t>
    <rPh sb="1" eb="3">
      <t>ツキメ</t>
    </rPh>
    <phoneticPr fontId="1"/>
  </si>
  <si>
    <t>３月目</t>
    <rPh sb="1" eb="3">
      <t>ツキメ</t>
    </rPh>
    <phoneticPr fontId="1"/>
  </si>
  <si>
    <t>４月目</t>
    <rPh sb="1" eb="3">
      <t>ツキメ</t>
    </rPh>
    <phoneticPr fontId="1"/>
  </si>
  <si>
    <t>５月目</t>
    <rPh sb="1" eb="3">
      <t>ツキメ</t>
    </rPh>
    <phoneticPr fontId="1"/>
  </si>
  <si>
    <t>６月目</t>
    <rPh sb="1" eb="3">
      <t>ツキメ</t>
    </rPh>
    <phoneticPr fontId="1"/>
  </si>
  <si>
    <t>①指定を受けた日</t>
    <rPh sb="1" eb="3">
      <t>シテイ</t>
    </rPh>
    <rPh sb="4" eb="5">
      <t>ウ</t>
    </rPh>
    <rPh sb="7" eb="8">
      <t>ヒ</t>
    </rPh>
    <phoneticPr fontId="1"/>
  </si>
  <si>
    <t>期間</t>
    <rPh sb="0" eb="2">
      <t>キカン</t>
    </rPh>
    <phoneticPr fontId="1"/>
  </si>
  <si>
    <t>令和</t>
    <rPh sb="0" eb="2">
      <t>レイワ</t>
    </rPh>
    <phoneticPr fontId="1"/>
  </si>
  <si>
    <t>年</t>
    <rPh sb="0" eb="1">
      <t>ネン</t>
    </rPh>
    <phoneticPr fontId="1"/>
  </si>
  <si>
    <t>月</t>
    <rPh sb="0" eb="1">
      <t>ツキ</t>
    </rPh>
    <phoneticPr fontId="1"/>
  </si>
  <si>
    <t>日</t>
    <rPh sb="0" eb="1">
      <t>ニチ</t>
    </rPh>
    <phoneticPr fontId="1"/>
  </si>
  <si>
    <t>～</t>
    <phoneticPr fontId="1"/>
  </si>
  <si>
    <t>訪問回数</t>
    <rPh sb="0" eb="2">
      <t>ホウモン</t>
    </rPh>
    <rPh sb="2" eb="4">
      <t>カイスウ</t>
    </rPh>
    <phoneticPr fontId="1"/>
  </si>
  <si>
    <t>補助額</t>
    <rPh sb="0" eb="3">
      <t>ホジョガク</t>
    </rPh>
    <phoneticPr fontId="1"/>
  </si>
  <si>
    <t>合計</t>
    <rPh sb="0" eb="2">
      <t>ゴウケイ</t>
    </rPh>
    <phoneticPr fontId="1"/>
  </si>
  <si>
    <t>備品（机、椅子、パソコン、通信機器等）購入費用</t>
    <rPh sb="0" eb="2">
      <t>ビヒン</t>
    </rPh>
    <rPh sb="3" eb="4">
      <t>ツクエ</t>
    </rPh>
    <rPh sb="5" eb="7">
      <t>イス</t>
    </rPh>
    <rPh sb="13" eb="15">
      <t>ツウシン</t>
    </rPh>
    <rPh sb="15" eb="17">
      <t>キキ</t>
    </rPh>
    <rPh sb="17" eb="18">
      <t>トウ</t>
    </rPh>
    <rPh sb="19" eb="21">
      <t>コウニュウ</t>
    </rPh>
    <rPh sb="21" eb="23">
      <t>ヒヨウ</t>
    </rPh>
    <phoneticPr fontId="1"/>
  </si>
  <si>
    <t>訪問用自転車など移動手段の確保に係る費用</t>
    <phoneticPr fontId="1"/>
  </si>
  <si>
    <t>サテライトを設置する土地や建物等の賃借に係る一時金（敷金、礼金等）</t>
    <phoneticPr fontId="1"/>
  </si>
  <si>
    <t>（イ）サテライト設置後の一定期間の経営安定化の支援に係る経費</t>
    <rPh sb="8" eb="10">
      <t>セッチ</t>
    </rPh>
    <rPh sb="10" eb="11">
      <t>ゴ</t>
    </rPh>
    <rPh sb="12" eb="14">
      <t>イッテイ</t>
    </rPh>
    <rPh sb="14" eb="16">
      <t>キカン</t>
    </rPh>
    <rPh sb="17" eb="19">
      <t>ケイエイ</t>
    </rPh>
    <rPh sb="19" eb="22">
      <t>アンテイカ</t>
    </rPh>
    <rPh sb="23" eb="25">
      <t>シエン</t>
    </rPh>
    <rPh sb="26" eb="27">
      <t>カカ</t>
    </rPh>
    <rPh sb="28" eb="30">
      <t>ケイヒ</t>
    </rPh>
    <phoneticPr fontId="1"/>
  </si>
  <si>
    <t>土地</t>
    <rPh sb="0" eb="2">
      <t>トチ</t>
    </rPh>
    <phoneticPr fontId="1"/>
  </si>
  <si>
    <t>建物</t>
    <rPh sb="0" eb="2">
      <t>タテモノ</t>
    </rPh>
    <phoneticPr fontId="1"/>
  </si>
  <si>
    <t>1月目</t>
    <rPh sb="1" eb="2">
      <t>ツキ</t>
    </rPh>
    <rPh sb="2" eb="3">
      <t>メ</t>
    </rPh>
    <phoneticPr fontId="1"/>
  </si>
  <si>
    <t>２月目</t>
    <rPh sb="1" eb="3">
      <t>ツキメ</t>
    </rPh>
    <phoneticPr fontId="1"/>
  </si>
  <si>
    <t>３月目</t>
    <rPh sb="1" eb="3">
      <t>ツキメ</t>
    </rPh>
    <phoneticPr fontId="1"/>
  </si>
  <si>
    <t>４月目</t>
    <rPh sb="1" eb="3">
      <t>ツキメ</t>
    </rPh>
    <phoneticPr fontId="1"/>
  </si>
  <si>
    <t>５月目</t>
    <rPh sb="1" eb="3">
      <t>ツキメ</t>
    </rPh>
    <phoneticPr fontId="1"/>
  </si>
  <si>
    <t>６月目</t>
    <rPh sb="1" eb="3">
      <t>ツキメ</t>
    </rPh>
    <phoneticPr fontId="1"/>
  </si>
  <si>
    <t>土地・建物等の賃借料</t>
    <rPh sb="0" eb="2">
      <t>トチ</t>
    </rPh>
    <rPh sb="3" eb="5">
      <t>タテモノ</t>
    </rPh>
    <rPh sb="5" eb="6">
      <t>トウ</t>
    </rPh>
    <rPh sb="7" eb="10">
      <t>チンシャクリョウ</t>
    </rPh>
    <phoneticPr fontId="1"/>
  </si>
  <si>
    <t>職員がサテライトに勤務するための交通費やガソリン代、宿泊料等にかかる費用</t>
    <rPh sb="0" eb="2">
      <t>ショクイン</t>
    </rPh>
    <rPh sb="9" eb="11">
      <t>キンム</t>
    </rPh>
    <rPh sb="16" eb="19">
      <t>コウツウヒ</t>
    </rPh>
    <rPh sb="24" eb="25">
      <t>ダイ</t>
    </rPh>
    <rPh sb="26" eb="29">
      <t>シュクハクリョウ</t>
    </rPh>
    <rPh sb="29" eb="30">
      <t>トウ</t>
    </rPh>
    <rPh sb="34" eb="36">
      <t>ヒヨウ</t>
    </rPh>
    <phoneticPr fontId="1"/>
  </si>
  <si>
    <t>交通費</t>
    <rPh sb="0" eb="3">
      <t>コウツウヒ</t>
    </rPh>
    <phoneticPr fontId="1"/>
  </si>
  <si>
    <t>ガソリン代</t>
    <rPh sb="4" eb="5">
      <t>ダイ</t>
    </rPh>
    <phoneticPr fontId="1"/>
  </si>
  <si>
    <t>宿泊料</t>
    <rPh sb="0" eb="3">
      <t>シュクハクリョウ</t>
    </rPh>
    <phoneticPr fontId="1"/>
  </si>
  <si>
    <t>その他</t>
    <rPh sb="2" eb="3">
      <t>タ</t>
    </rPh>
    <phoneticPr fontId="1"/>
  </si>
  <si>
    <t>その他の内容</t>
    <rPh sb="2" eb="3">
      <t>タ</t>
    </rPh>
    <rPh sb="4" eb="6">
      <t>ナイヨウ</t>
    </rPh>
    <phoneticPr fontId="1"/>
  </si>
  <si>
    <t>①訪問機能導入（予定）日</t>
    <rPh sb="1" eb="3">
      <t>ホウモン</t>
    </rPh>
    <rPh sb="3" eb="5">
      <t>キノウ</t>
    </rPh>
    <rPh sb="5" eb="7">
      <t>ドウニュウ</t>
    </rPh>
    <rPh sb="8" eb="10">
      <t>ヨテイ</t>
    </rPh>
    <rPh sb="11" eb="12">
      <t>ビ</t>
    </rPh>
    <phoneticPr fontId="1"/>
  </si>
  <si>
    <t>円</t>
    <rPh sb="0" eb="1">
      <t>エン</t>
    </rPh>
    <phoneticPr fontId="1"/>
  </si>
  <si>
    <t>（ア）サテライトの設置に係る経費</t>
    <phoneticPr fontId="1"/>
  </si>
  <si>
    <t>その他</t>
    <rPh sb="2" eb="3">
      <t>タ</t>
    </rPh>
    <phoneticPr fontId="1"/>
  </si>
  <si>
    <t>合計</t>
    <rPh sb="0" eb="2">
      <t>ゴウケイ</t>
    </rPh>
    <phoneticPr fontId="1"/>
  </si>
  <si>
    <t>１月目</t>
    <rPh sb="1" eb="2">
      <t>ガツ</t>
    </rPh>
    <rPh sb="2" eb="3">
      <t>メ</t>
    </rPh>
    <phoneticPr fontId="1"/>
  </si>
  <si>
    <t>２月目</t>
    <rPh sb="1" eb="2">
      <t>ガツ</t>
    </rPh>
    <rPh sb="2" eb="3">
      <t>メ</t>
    </rPh>
    <phoneticPr fontId="1"/>
  </si>
  <si>
    <t>３月目</t>
    <rPh sb="1" eb="2">
      <t>ツキ</t>
    </rPh>
    <rPh sb="2" eb="3">
      <t>モク</t>
    </rPh>
    <phoneticPr fontId="1"/>
  </si>
  <si>
    <t>４月目</t>
    <rPh sb="1" eb="2">
      <t>ツキ</t>
    </rPh>
    <rPh sb="2" eb="3">
      <t>モク</t>
    </rPh>
    <phoneticPr fontId="1"/>
  </si>
  <si>
    <t>５月目</t>
    <rPh sb="1" eb="2">
      <t>ガツ</t>
    </rPh>
    <rPh sb="2" eb="3">
      <t>メ</t>
    </rPh>
    <phoneticPr fontId="1"/>
  </si>
  <si>
    <t>６月目</t>
    <rPh sb="1" eb="2">
      <t>ガツ</t>
    </rPh>
    <rPh sb="2" eb="3">
      <t>メ</t>
    </rPh>
    <phoneticPr fontId="1"/>
  </si>
  <si>
    <t>（３）地域の体制づくり支援事業</t>
    <rPh sb="3" eb="5">
      <t>チイキ</t>
    </rPh>
    <rPh sb="6" eb="8">
      <t>タイセイ</t>
    </rPh>
    <rPh sb="11" eb="13">
      <t>シエン</t>
    </rPh>
    <rPh sb="13" eb="15">
      <t>ジギョウ</t>
    </rPh>
    <phoneticPr fontId="1"/>
  </si>
  <si>
    <t>補助計画額の合計（１）+（２）＋（３）</t>
    <rPh sb="0" eb="1">
      <t>ガク</t>
    </rPh>
    <rPh sb="2" eb="4">
      <t>ケイカク</t>
    </rPh>
    <rPh sb="4" eb="6">
      <t>ゴウケイ</t>
    </rPh>
    <phoneticPr fontId="1"/>
  </si>
  <si>
    <t>（ア）サテライトの設置に係る経費</t>
    <rPh sb="9" eb="11">
      <t>セッチ</t>
    </rPh>
    <rPh sb="12" eb="13">
      <t>カカ</t>
    </rPh>
    <rPh sb="14" eb="16">
      <t>ケイヒ</t>
    </rPh>
    <phoneticPr fontId="1"/>
  </si>
  <si>
    <t>（イ）サテライト設置後の一定期間の経営安定化の支援に係る経費</t>
    <rPh sb="8" eb="11">
      <t>セッチゴ</t>
    </rPh>
    <rPh sb="12" eb="16">
      <t>イッテイキカン</t>
    </rPh>
    <rPh sb="17" eb="19">
      <t>ケイエイ</t>
    </rPh>
    <rPh sb="19" eb="22">
      <t>アンテイカ</t>
    </rPh>
    <rPh sb="23" eb="25">
      <t>シエン</t>
    </rPh>
    <rPh sb="26" eb="27">
      <t>カカ</t>
    </rPh>
    <rPh sb="28" eb="30">
      <t>ケイヒ</t>
    </rPh>
    <phoneticPr fontId="1"/>
  </si>
  <si>
    <t>②実施予定の事業（枠内に記入）</t>
    <rPh sb="1" eb="3">
      <t>ジッシ</t>
    </rPh>
    <rPh sb="3" eb="5">
      <t>ヨテイ</t>
    </rPh>
    <rPh sb="6" eb="8">
      <t>ジギョウ</t>
    </rPh>
    <rPh sb="9" eb="11">
      <t>ワクナイ</t>
    </rPh>
    <rPh sb="12" eb="14">
      <t>キニュウ</t>
    </rPh>
    <phoneticPr fontId="1"/>
  </si>
  <si>
    <t>ア　研修体制の構築</t>
    <rPh sb="2" eb="4">
      <t>ケンシュウ</t>
    </rPh>
    <rPh sb="4" eb="6">
      <t>タイセイ</t>
    </rPh>
    <rPh sb="7" eb="9">
      <t>コウチク</t>
    </rPh>
    <phoneticPr fontId="1"/>
  </si>
  <si>
    <t>ウ　経験年数が短いホームヘルパー等への同行支援</t>
    <rPh sb="2" eb="4">
      <t>ケイケン</t>
    </rPh>
    <rPh sb="4" eb="6">
      <t>ネンスウ</t>
    </rPh>
    <rPh sb="7" eb="8">
      <t>ミジカ</t>
    </rPh>
    <rPh sb="16" eb="17">
      <t>トウ</t>
    </rPh>
    <rPh sb="19" eb="21">
      <t>ドウコウ</t>
    </rPh>
    <rPh sb="21" eb="23">
      <t>シエン</t>
    </rPh>
    <phoneticPr fontId="1"/>
  </si>
  <si>
    <t>エ　周辺事業所の休廃止等に伴うかかり増し経費</t>
    <phoneticPr fontId="1"/>
  </si>
  <si>
    <t>ア　コンサルタント事業者等への委託や事務作業を行うための臨時職員の雇用</t>
    <rPh sb="9" eb="12">
      <t>ジギョウシャ</t>
    </rPh>
    <rPh sb="12" eb="13">
      <t>トウ</t>
    </rPh>
    <rPh sb="15" eb="17">
      <t>イタク</t>
    </rPh>
    <rPh sb="18" eb="20">
      <t>ジム</t>
    </rPh>
    <rPh sb="20" eb="22">
      <t>サギョウ</t>
    </rPh>
    <rPh sb="23" eb="24">
      <t>オコナ</t>
    </rPh>
    <rPh sb="28" eb="30">
      <t>リンジ</t>
    </rPh>
    <rPh sb="30" eb="32">
      <t>ショクイン</t>
    </rPh>
    <rPh sb="33" eb="35">
      <t>コヨウ</t>
    </rPh>
    <phoneticPr fontId="1"/>
  </si>
  <si>
    <t>イ　登録ヘルパー等の常勤化の促進</t>
    <rPh sb="2" eb="4">
      <t>トウロク</t>
    </rPh>
    <rPh sb="8" eb="9">
      <t>トウ</t>
    </rPh>
    <rPh sb="10" eb="12">
      <t>ジョウキン</t>
    </rPh>
    <rPh sb="12" eb="13">
      <t>カ</t>
    </rPh>
    <rPh sb="14" eb="16">
      <t>ソクシン</t>
    </rPh>
    <phoneticPr fontId="1"/>
  </si>
  <si>
    <t>ウ　小規模法人等の協働化・大規模化の取組</t>
    <rPh sb="2" eb="5">
      <t>ショウキボ</t>
    </rPh>
    <rPh sb="5" eb="7">
      <t>ホウジン</t>
    </rPh>
    <rPh sb="7" eb="8">
      <t>トウ</t>
    </rPh>
    <rPh sb="9" eb="11">
      <t>キョウドウ</t>
    </rPh>
    <rPh sb="11" eb="12">
      <t>カ</t>
    </rPh>
    <rPh sb="13" eb="17">
      <t>ダイキボカ</t>
    </rPh>
    <rPh sb="18" eb="20">
      <t>トリクミ</t>
    </rPh>
    <phoneticPr fontId="1"/>
  </si>
  <si>
    <t>エ　介護人材・利用者確保のための広報活動</t>
    <rPh sb="2" eb="4">
      <t>カイゴ</t>
    </rPh>
    <rPh sb="4" eb="6">
      <t>ジンザイ</t>
    </rPh>
    <rPh sb="7" eb="10">
      <t>リヨウシャ</t>
    </rPh>
    <rPh sb="10" eb="12">
      <t>カクホ</t>
    </rPh>
    <rPh sb="16" eb="18">
      <t>コウホウ</t>
    </rPh>
    <rPh sb="18" eb="20">
      <t>カツドウ</t>
    </rPh>
    <phoneticPr fontId="1"/>
  </si>
  <si>
    <t>オ　周辺事業所の休廃止等に伴うかかり増し経費</t>
    <phoneticPr fontId="1"/>
  </si>
  <si>
    <t>ア　通所介護事業所等の多機能化</t>
    <rPh sb="2" eb="4">
      <t>ツウショ</t>
    </rPh>
    <rPh sb="4" eb="6">
      <t>カイゴ</t>
    </rPh>
    <rPh sb="6" eb="9">
      <t>ジギョウショ</t>
    </rPh>
    <rPh sb="9" eb="10">
      <t>トウ</t>
    </rPh>
    <rPh sb="11" eb="15">
      <t>タキノウカ</t>
    </rPh>
    <phoneticPr fontId="1"/>
  </si>
  <si>
    <t>イ　人口減少地域等への訪問介護事業所サテライト（出張所）設置の支援</t>
    <rPh sb="2" eb="4">
      <t>ジンコウ</t>
    </rPh>
    <rPh sb="4" eb="6">
      <t>ゲンショウ</t>
    </rPh>
    <rPh sb="6" eb="8">
      <t>チイキ</t>
    </rPh>
    <rPh sb="8" eb="9">
      <t>トウ</t>
    </rPh>
    <rPh sb="11" eb="13">
      <t>ホウモン</t>
    </rPh>
    <rPh sb="13" eb="15">
      <t>カイゴ</t>
    </rPh>
    <rPh sb="15" eb="18">
      <t>ジギョウショ</t>
    </rPh>
    <rPh sb="24" eb="27">
      <t>シュッチョウジョ</t>
    </rPh>
    <rPh sb="28" eb="30">
      <t>セッチ</t>
    </rPh>
    <rPh sb="31" eb="33">
      <t>シエン</t>
    </rPh>
    <phoneticPr fontId="1"/>
  </si>
  <si>
    <t>イ　中山間地域等における採用活動</t>
    <rPh sb="2" eb="5">
      <t>チュウサンカン</t>
    </rPh>
    <rPh sb="5" eb="7">
      <t>チイキ</t>
    </rPh>
    <rPh sb="7" eb="8">
      <t>トウ</t>
    </rPh>
    <rPh sb="12" eb="14">
      <t>サイヨウ</t>
    </rPh>
    <rPh sb="14" eb="16">
      <t>カツドウ</t>
    </rPh>
    <phoneticPr fontId="1"/>
  </si>
  <si>
    <t>ウ　経験年数が短いホームヘルパー等への同行</t>
    <rPh sb="2" eb="4">
      <t>ケイケン</t>
    </rPh>
    <rPh sb="4" eb="6">
      <t>ネンスウ</t>
    </rPh>
    <rPh sb="7" eb="8">
      <t>ミジカ</t>
    </rPh>
    <rPh sb="16" eb="17">
      <t>トウ</t>
    </rPh>
    <rPh sb="19" eb="21">
      <t>ドウコウ</t>
    </rPh>
    <phoneticPr fontId="1"/>
  </si>
  <si>
    <t>エ　周辺事業所の休廃止等に伴うかかり増し経費への支援（人材確保に関する経費）</t>
    <phoneticPr fontId="1"/>
  </si>
  <si>
    <t>オ　周辺事業所の休廃止等に伴うかかり増し経費への支援（利用者の引継等に関する経費）</t>
    <phoneticPr fontId="1"/>
  </si>
  <si>
    <t>ア　訪問機能の導入に係る経費</t>
    <rPh sb="2" eb="4">
      <t>ホウモン</t>
    </rPh>
    <rPh sb="4" eb="6">
      <t>キノウ</t>
    </rPh>
    <rPh sb="7" eb="9">
      <t>ドウニュウ</t>
    </rPh>
    <rPh sb="10" eb="11">
      <t>カカワ</t>
    </rPh>
    <rPh sb="12" eb="14">
      <t>ケイヒ</t>
    </rPh>
    <phoneticPr fontId="1"/>
  </si>
  <si>
    <t>イ　人口減少地域等への訪問介護事業所サテライト（出張所）設置の支援</t>
    <phoneticPr fontId="1"/>
  </si>
  <si>
    <t>ウ　小規模法人等の協働化・大規模化の取組　※別添の（参考様式）を添付すること</t>
    <rPh sb="22" eb="24">
      <t>ベッテン</t>
    </rPh>
    <rPh sb="26" eb="28">
      <t>サンコウ</t>
    </rPh>
    <rPh sb="28" eb="30">
      <t>ヨウシキ</t>
    </rPh>
    <rPh sb="32" eb="3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</si>
</sst>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0_);[Red]\(&quot;¥&quot;#,##0\)"/>
  </numFmts>
  <fonts count="32">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6"/>
      <name val="游ゴシック"/>
      <family val="3"/>
    </font>
    <font>
      <sz val="12"/>
      <color theme="1"/>
      <name val="ＭＳ Ｐ明朝"/>
      <family val="1"/>
      <charset val="128"/>
    </font>
    <font>
      <sz val="11"/>
      <color theme="1"/>
      <name val="ＭＳ Ｐ明朝"/>
      <family val="1"/>
      <charset val="128"/>
    </font>
    <font>
      <sz val="11"/>
      <name val="ＭＳ Ｐ明朝"/>
      <family val="1"/>
      <charset val="128"/>
    </font>
    <font>
      <sz val="11"/>
      <color theme="1"/>
      <name val="ＭＳ ゴシック"/>
      <family val="3"/>
      <charset val="128"/>
    </font>
    <font>
      <sz val="11"/>
      <color theme="1"/>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0"/>
      <color theme="1"/>
      <name val="ＭＳ ゴシック"/>
      <family val="3"/>
      <charset val="128"/>
    </font>
    <font>
      <sz val="12"/>
      <name val="ＭＳ Ｐゴシック"/>
      <family val="3"/>
      <charset val="128"/>
      <scheme val="minor"/>
    </font>
    <font>
      <sz val="12"/>
      <name val="ＭＳ Ｐゴシック"/>
      <family val="3"/>
      <charset val="128"/>
    </font>
    <font>
      <sz val="6"/>
      <name val="ＭＳ Ｐゴシック"/>
      <family val="3"/>
      <charset val="128"/>
    </font>
    <font>
      <b/>
      <sz val="11"/>
      <color rgb="FFFF0000"/>
      <name val="ＭＳ Ｐゴシック"/>
      <family val="3"/>
      <charset val="128"/>
      <scheme val="minor"/>
    </font>
    <font>
      <sz val="10.5"/>
      <color theme="1"/>
      <name val="ＭＳ ゴシック"/>
      <family val="3"/>
      <charset val="128"/>
    </font>
    <font>
      <sz val="11"/>
      <color theme="1"/>
      <name val="ＭＳ Ｐゴシック"/>
      <family val="3"/>
      <charset val="128"/>
    </font>
    <font>
      <sz val="12"/>
      <color theme="1"/>
      <name val="ＭＳ 明朝"/>
      <family val="1"/>
      <charset val="128"/>
    </font>
    <font>
      <sz val="10.5"/>
      <color theme="1"/>
      <name val="ＭＳ 明朝"/>
      <family val="1"/>
      <charset val="128"/>
    </font>
    <font>
      <sz val="10.5"/>
      <name val="ＭＳ 明朝"/>
      <family val="1"/>
      <charset val="128"/>
    </font>
    <font>
      <sz val="11"/>
      <name val="ＭＳ 明朝"/>
      <family val="1"/>
      <charset val="128"/>
    </font>
    <font>
      <b/>
      <sz val="14"/>
      <color indexed="81"/>
      <name val="MS P ゴシック"/>
      <family val="3"/>
      <charset val="128"/>
    </font>
    <font>
      <sz val="10"/>
      <color theme="1"/>
      <name val="ＭＳ Ｐゴシック"/>
      <family val="3"/>
      <charset val="128"/>
      <scheme val="minor"/>
    </font>
    <font>
      <sz val="12"/>
      <name val="ＭＳ 明朝"/>
      <family val="1"/>
      <charset val="128"/>
    </font>
    <font>
      <sz val="12"/>
      <color theme="1"/>
      <name val="ＭＳ ゴシック"/>
      <family val="3"/>
      <charset val="128"/>
    </font>
  </fonts>
  <fills count="8">
    <fill>
      <patternFill patternType="none"/>
    </fill>
    <fill>
      <patternFill patternType="gray125"/>
    </fill>
    <fill>
      <patternFill patternType="solid">
        <fgColor rgb="FFFFE9E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0.249977111117893"/>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auto="1"/>
      </top>
      <bottom/>
      <diagonal/>
    </border>
  </borders>
  <cellStyleXfs count="9">
    <xf numFmtId="0" fontId="0" fillId="0" borderId="0">
      <alignment vertical="center"/>
    </xf>
    <xf numFmtId="0" fontId="2" fillId="0" borderId="0"/>
    <xf numFmtId="0" fontId="2"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38" fontId="12" fillId="0" borderId="0" applyFont="0" applyFill="0" applyBorder="0" applyAlignment="0" applyProtection="0">
      <alignment vertical="center"/>
    </xf>
  </cellStyleXfs>
  <cellXfs count="346">
    <xf numFmtId="0" fontId="0" fillId="0" borderId="0" xfId="0">
      <alignment vertical="center"/>
    </xf>
    <xf numFmtId="0" fontId="8" fillId="0" borderId="0" xfId="6" applyFont="1" applyProtection="1">
      <alignment vertical="center"/>
      <protection locked="0"/>
    </xf>
    <xf numFmtId="0" fontId="8" fillId="0" borderId="0" xfId="6" applyFont="1" applyAlignment="1" applyProtection="1">
      <alignment horizontal="right" vertical="center"/>
      <protection locked="0"/>
    </xf>
    <xf numFmtId="0" fontId="9" fillId="0" borderId="0" xfId="6" applyFont="1">
      <alignment vertical="center"/>
    </xf>
    <xf numFmtId="176" fontId="8" fillId="2" borderId="0" xfId="6" applyNumberFormat="1" applyFont="1" applyFill="1" applyAlignment="1" applyProtection="1">
      <alignment horizontal="right" vertical="center"/>
      <protection locked="0"/>
    </xf>
    <xf numFmtId="49" fontId="8" fillId="0" borderId="0" xfId="6" applyNumberFormat="1" applyFont="1" applyAlignment="1" applyProtection="1">
      <alignment horizontal="center" vertical="center"/>
      <protection locked="0"/>
    </xf>
    <xf numFmtId="0" fontId="8" fillId="0" borderId="0" xfId="6" applyFont="1" applyAlignment="1" applyProtection="1">
      <alignment horizontal="center" vertical="center"/>
      <protection locked="0"/>
    </xf>
    <xf numFmtId="0" fontId="8" fillId="0" borderId="0" xfId="6" applyFont="1" applyAlignment="1" applyProtection="1">
      <alignment vertical="top"/>
      <protection locked="0"/>
    </xf>
    <xf numFmtId="0" fontId="9" fillId="0" borderId="0" xfId="6" applyFont="1" applyProtection="1">
      <alignment vertical="center"/>
      <protection locked="0"/>
    </xf>
    <xf numFmtId="0" fontId="9" fillId="0" borderId="0" xfId="6" quotePrefix="1" applyFont="1" applyAlignment="1" applyProtection="1">
      <alignment horizontal="center" vertical="center"/>
      <protection locked="0"/>
    </xf>
    <xf numFmtId="0" fontId="9" fillId="0" borderId="0" xfId="6" quotePrefix="1" applyFont="1" applyAlignment="1" applyProtection="1">
      <alignment horizontal="left" vertical="center"/>
      <protection locked="0"/>
    </xf>
    <xf numFmtId="0" fontId="9" fillId="0" borderId="0" xfId="6" applyFont="1" applyAlignment="1" applyProtection="1">
      <alignment horizontal="left" vertical="top"/>
      <protection locked="0"/>
    </xf>
    <xf numFmtId="0" fontId="9" fillId="0" borderId="0" xfId="0" applyFont="1" applyProtection="1">
      <alignment vertical="center"/>
      <protection locked="0"/>
    </xf>
    <xf numFmtId="0" fontId="13" fillId="0" borderId="0" xfId="0" applyFont="1">
      <alignment vertical="center"/>
    </xf>
    <xf numFmtId="0" fontId="13" fillId="0" borderId="0" xfId="0" applyFont="1" applyAlignment="1">
      <alignment horizontal="right" vertical="center"/>
    </xf>
    <xf numFmtId="0" fontId="14" fillId="0" borderId="0" xfId="0" applyFont="1">
      <alignment vertical="center"/>
    </xf>
    <xf numFmtId="38" fontId="13" fillId="0" borderId="1" xfId="8" applyFont="1" applyBorder="1">
      <alignment vertical="center"/>
    </xf>
    <xf numFmtId="38" fontId="13" fillId="0" borderId="9" xfId="8" applyFont="1" applyBorder="1">
      <alignment vertical="center"/>
    </xf>
    <xf numFmtId="0" fontId="15" fillId="0" borderId="0" xfId="0" applyFont="1">
      <alignment vertical="center"/>
    </xf>
    <xf numFmtId="0" fontId="11"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4" fillId="0" borderId="2" xfId="0" applyFont="1" applyBorder="1">
      <alignment vertical="center"/>
    </xf>
    <xf numFmtId="38" fontId="14" fillId="0" borderId="3" xfId="8" applyFont="1" applyFill="1" applyBorder="1">
      <alignment vertical="center"/>
    </xf>
    <xf numFmtId="0" fontId="14" fillId="0" borderId="3" xfId="0" applyFont="1" applyBorder="1">
      <alignment vertical="center"/>
    </xf>
    <xf numFmtId="0" fontId="14" fillId="0" borderId="4" xfId="0" applyFont="1" applyBorder="1">
      <alignment vertical="center"/>
    </xf>
    <xf numFmtId="0" fontId="17" fillId="0" borderId="5" xfId="0" applyFont="1" applyBorder="1">
      <alignment vertical="center"/>
    </xf>
    <xf numFmtId="0" fontId="14" fillId="0" borderId="6" xfId="0" applyFont="1" applyBorder="1">
      <alignment vertical="center"/>
    </xf>
    <xf numFmtId="0" fontId="14" fillId="0" borderId="8" xfId="0" applyFont="1" applyBorder="1" applyAlignment="1">
      <alignment horizontal="right" vertical="center"/>
    </xf>
    <xf numFmtId="0" fontId="14" fillId="0" borderId="9" xfId="0" applyFont="1" applyBorder="1">
      <alignment vertical="center"/>
    </xf>
    <xf numFmtId="0" fontId="14" fillId="0" borderId="10" xfId="0" applyFont="1" applyBorder="1">
      <alignment vertical="center"/>
    </xf>
    <xf numFmtId="0" fontId="14" fillId="0" borderId="5" xfId="0" applyFont="1" applyBorder="1" applyAlignment="1">
      <alignment horizontal="right" vertical="center"/>
    </xf>
    <xf numFmtId="0" fontId="14" fillId="3" borderId="5" xfId="0" applyFont="1" applyFill="1" applyBorder="1" applyAlignment="1">
      <alignment horizontal="right" vertical="center"/>
    </xf>
    <xf numFmtId="0" fontId="17" fillId="0" borderId="0" xfId="0" applyFo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5" xfId="0" applyFont="1" applyBorder="1">
      <alignment vertical="center"/>
    </xf>
    <xf numFmtId="0" fontId="14" fillId="4" borderId="7" xfId="0" applyFont="1" applyFill="1" applyBorder="1">
      <alignment vertical="center"/>
    </xf>
    <xf numFmtId="0" fontId="14" fillId="0" borderId="8" xfId="0" applyFont="1" applyBorder="1">
      <alignment vertical="center"/>
    </xf>
    <xf numFmtId="38" fontId="14" fillId="0" borderId="9" xfId="8" applyFont="1" applyFill="1" applyBorder="1">
      <alignment vertical="center"/>
    </xf>
    <xf numFmtId="38" fontId="14" fillId="0" borderId="0" xfId="8" applyFont="1" applyFill="1" applyBorder="1">
      <alignment vertical="center"/>
    </xf>
    <xf numFmtId="0" fontId="14" fillId="0" borderId="11" xfId="0" applyFont="1" applyBorder="1">
      <alignment vertical="center"/>
    </xf>
    <xf numFmtId="0" fontId="14" fillId="0" borderId="1" xfId="0" applyFont="1" applyBorder="1">
      <alignment vertical="center"/>
    </xf>
    <xf numFmtId="0" fontId="14" fillId="0" borderId="12" xfId="0" applyFont="1" applyBorder="1">
      <alignment vertical="center"/>
    </xf>
    <xf numFmtId="0" fontId="14" fillId="0" borderId="0" xfId="0" applyFont="1" applyAlignment="1">
      <alignment vertical="center" wrapText="1"/>
    </xf>
    <xf numFmtId="0" fontId="9" fillId="0" borderId="0" xfId="6" applyFont="1" applyAlignment="1" applyProtection="1">
      <alignment horizontal="right" vertical="top" shrinkToFit="1"/>
      <protection locked="0"/>
    </xf>
    <xf numFmtId="0" fontId="13" fillId="0" borderId="0" xfId="0" applyFont="1" applyAlignment="1">
      <alignment horizontal="left" vertical="center"/>
    </xf>
    <xf numFmtId="0" fontId="14" fillId="0" borderId="5" xfId="0" applyFont="1" applyBorder="1" applyProtection="1">
      <alignment vertical="center"/>
      <protection locked="0"/>
    </xf>
    <xf numFmtId="0" fontId="14" fillId="0" borderId="0" xfId="0" applyFont="1" applyProtection="1">
      <alignment vertical="center"/>
      <protection locked="0"/>
    </xf>
    <xf numFmtId="0" fontId="14" fillId="4" borderId="7" xfId="0" applyFont="1" applyFill="1" applyBorder="1" applyProtection="1">
      <alignment vertical="center"/>
      <protection locked="0"/>
    </xf>
    <xf numFmtId="0" fontId="14" fillId="0" borderId="0" xfId="0" applyFont="1" applyAlignment="1" applyProtection="1">
      <alignment horizontal="center" vertical="center"/>
      <protection locked="0"/>
    </xf>
    <xf numFmtId="0" fontId="14" fillId="0" borderId="6" xfId="0" applyFont="1" applyBorder="1" applyProtection="1">
      <alignment vertical="center"/>
      <protection locked="0"/>
    </xf>
    <xf numFmtId="38" fontId="9" fillId="0" borderId="0" xfId="8" applyFont="1" applyProtection="1">
      <alignment vertical="center"/>
      <protection locked="0"/>
    </xf>
    <xf numFmtId="38" fontId="9" fillId="0" borderId="0" xfId="8" applyFont="1">
      <alignment vertical="center"/>
    </xf>
    <xf numFmtId="38" fontId="13" fillId="0" borderId="0" xfId="8" applyFont="1">
      <alignment vertical="center"/>
    </xf>
    <xf numFmtId="38" fontId="14" fillId="0" borderId="0" xfId="8" applyFont="1">
      <alignment vertical="center"/>
    </xf>
    <xf numFmtId="38" fontId="15" fillId="0" borderId="2" xfId="8" applyFont="1" applyBorder="1">
      <alignment vertical="center"/>
    </xf>
    <xf numFmtId="38" fontId="13" fillId="0" borderId="3" xfId="8" applyFont="1" applyBorder="1">
      <alignment vertical="center"/>
    </xf>
    <xf numFmtId="38" fontId="13" fillId="0" borderId="4" xfId="8" applyFont="1" applyBorder="1">
      <alignment vertical="center"/>
    </xf>
    <xf numFmtId="38" fontId="11" fillId="0" borderId="5" xfId="8" applyFont="1" applyBorder="1">
      <alignment vertical="center"/>
    </xf>
    <xf numFmtId="38" fontId="13" fillId="0" borderId="6" xfId="8" applyFont="1" applyBorder="1">
      <alignment vertical="center"/>
    </xf>
    <xf numFmtId="38" fontId="13" fillId="0" borderId="5" xfId="8" applyFont="1" applyBorder="1">
      <alignment vertical="center"/>
    </xf>
    <xf numFmtId="38" fontId="13" fillId="3" borderId="5" xfId="8" applyFont="1" applyFill="1" applyBorder="1" applyAlignment="1">
      <alignment horizontal="right" vertical="center"/>
    </xf>
    <xf numFmtId="38" fontId="16" fillId="0" borderId="7" xfId="8" applyFont="1" applyBorder="1" applyAlignment="1">
      <alignment horizontal="center" vertical="center"/>
    </xf>
    <xf numFmtId="38" fontId="16" fillId="0" borderId="7" xfId="8" applyFont="1" applyBorder="1" applyAlignment="1">
      <alignment horizontal="center" vertical="center" wrapText="1"/>
    </xf>
    <xf numFmtId="38" fontId="13" fillId="0" borderId="8" xfId="8" applyFont="1" applyBorder="1">
      <alignment vertical="center"/>
    </xf>
    <xf numFmtId="38" fontId="13" fillId="0" borderId="10" xfId="8" applyFont="1" applyBorder="1">
      <alignment vertical="center"/>
    </xf>
    <xf numFmtId="38" fontId="13" fillId="0" borderId="11" xfId="8" applyFont="1" applyBorder="1">
      <alignment vertical="center"/>
    </xf>
    <xf numFmtId="38" fontId="13" fillId="0" borderId="12" xfId="8" applyFont="1" applyBorder="1">
      <alignment vertical="center"/>
    </xf>
    <xf numFmtId="38" fontId="11" fillId="0" borderId="1" xfId="8" applyFont="1" applyBorder="1">
      <alignment vertical="center"/>
    </xf>
    <xf numFmtId="0" fontId="8" fillId="0" borderId="0" xfId="6" applyFont="1" applyAlignment="1" applyProtection="1">
      <alignment vertical="distributed" wrapText="1"/>
      <protection locked="0"/>
    </xf>
    <xf numFmtId="0" fontId="18" fillId="0" borderId="0" xfId="6" applyFont="1">
      <alignment vertical="center"/>
    </xf>
    <xf numFmtId="0" fontId="19" fillId="0" borderId="0" xfId="6" applyFont="1">
      <alignment vertical="center"/>
    </xf>
    <xf numFmtId="0" fontId="2" fillId="0" borderId="0" xfId="6" applyFont="1">
      <alignment vertical="center"/>
    </xf>
    <xf numFmtId="0" fontId="2" fillId="0" borderId="0" xfId="6" applyFont="1" applyAlignment="1">
      <alignment horizontal="center" vertical="center"/>
    </xf>
    <xf numFmtId="0" fontId="19" fillId="0" borderId="0" xfId="6" applyFont="1" applyAlignment="1">
      <alignment horizontal="center" vertical="center"/>
    </xf>
    <xf numFmtId="0" fontId="2" fillId="4" borderId="7" xfId="6" applyFont="1" applyFill="1" applyBorder="1" applyAlignment="1">
      <alignment horizontal="center" vertical="center"/>
    </xf>
    <xf numFmtId="0" fontId="10" fillId="0" borderId="0" xfId="6" applyFont="1" applyAlignment="1" applyProtection="1">
      <alignment vertical="center" shrinkToFit="1"/>
      <protection locked="0"/>
    </xf>
    <xf numFmtId="0" fontId="9" fillId="0" borderId="0" xfId="6" applyFont="1" applyAlignment="1">
      <alignment vertical="center" shrinkToFit="1"/>
    </xf>
    <xf numFmtId="0" fontId="10" fillId="0" borderId="0" xfId="6" applyFont="1" applyProtection="1">
      <alignment vertical="center"/>
      <protection locked="0"/>
    </xf>
    <xf numFmtId="0" fontId="10" fillId="0" borderId="0" xfId="6" applyFont="1" applyAlignment="1" applyProtection="1">
      <alignment horizontal="left" vertical="center" shrinkToFit="1"/>
      <protection locked="0"/>
    </xf>
    <xf numFmtId="177" fontId="13" fillId="4" borderId="7" xfId="8" applyNumberFormat="1" applyFont="1" applyFill="1" applyBorder="1">
      <alignment vertical="center"/>
    </xf>
    <xf numFmtId="177" fontId="13" fillId="0" borderId="0" xfId="8" applyNumberFormat="1" applyFont="1">
      <alignment vertical="center"/>
    </xf>
    <xf numFmtId="0" fontId="21" fillId="0" borderId="0" xfId="0" applyFont="1">
      <alignment vertical="center"/>
    </xf>
    <xf numFmtId="0" fontId="0" fillId="0" borderId="0" xfId="0" applyAlignment="1">
      <alignment horizontal="right" vertical="center"/>
    </xf>
    <xf numFmtId="38" fontId="16" fillId="5" borderId="7" xfId="8" applyFont="1" applyFill="1" applyBorder="1" applyAlignment="1">
      <alignment horizontal="center" vertical="center"/>
    </xf>
    <xf numFmtId="38" fontId="16" fillId="5" borderId="7" xfId="8" applyFont="1" applyFill="1" applyBorder="1" applyAlignment="1">
      <alignment horizontal="center" vertical="center" wrapText="1"/>
    </xf>
    <xf numFmtId="177" fontId="13" fillId="5" borderId="7" xfId="8" applyNumberFormat="1" applyFont="1" applyFill="1" applyBorder="1">
      <alignment vertical="center"/>
    </xf>
    <xf numFmtId="38" fontId="13" fillId="5" borderId="0" xfId="8" applyFont="1" applyFill="1">
      <alignment vertical="center"/>
    </xf>
    <xf numFmtId="38" fontId="13" fillId="5" borderId="1" xfId="8" applyFont="1" applyFill="1" applyBorder="1">
      <alignment vertical="center"/>
    </xf>
    <xf numFmtId="0" fontId="14" fillId="4" borderId="7" xfId="0" applyFont="1" applyFill="1" applyBorder="1" applyAlignment="1" applyProtection="1">
      <alignment vertical="center" wrapText="1"/>
      <protection locked="0"/>
    </xf>
    <xf numFmtId="0" fontId="14" fillId="0" borderId="7" xfId="0" applyFont="1" applyBorder="1" applyAlignment="1" applyProtection="1">
      <alignment horizontal="center" vertical="center" wrapText="1"/>
      <protection locked="0"/>
    </xf>
    <xf numFmtId="0" fontId="14" fillId="0" borderId="7" xfId="0" applyFont="1" applyBorder="1">
      <alignment vertical="center"/>
    </xf>
    <xf numFmtId="0" fontId="14" fillId="0" borderId="3" xfId="0" applyFont="1" applyBorder="1" applyAlignment="1">
      <alignment vertical="center" wrapText="1"/>
    </xf>
    <xf numFmtId="0" fontId="22" fillId="0" borderId="0" xfId="6" applyFont="1">
      <alignment vertical="center"/>
    </xf>
    <xf numFmtId="0" fontId="23" fillId="0" borderId="0" xfId="6" applyFont="1" applyAlignment="1"/>
    <xf numFmtId="0" fontId="6" fillId="0" borderId="0" xfId="6" applyAlignment="1"/>
    <xf numFmtId="0" fontId="24" fillId="0" borderId="0" xfId="6" applyFont="1" applyAlignment="1">
      <alignment horizontal="center" vertical="center" wrapText="1"/>
    </xf>
    <xf numFmtId="0" fontId="25" fillId="0" borderId="0" xfId="6" applyFont="1" applyAlignment="1"/>
    <xf numFmtId="0" fontId="26" fillId="0" borderId="0" xfId="6" applyFont="1" applyAlignment="1"/>
    <xf numFmtId="0" fontId="25" fillId="0" borderId="0" xfId="6" applyFont="1" applyAlignment="1">
      <alignment horizontal="center"/>
    </xf>
    <xf numFmtId="0" fontId="26" fillId="0" borderId="1" xfId="6" applyFont="1" applyBorder="1" applyAlignment="1"/>
    <xf numFmtId="0" fontId="25" fillId="0" borderId="0" xfId="6" applyFont="1" applyAlignment="1">
      <alignment horizontal="right"/>
    </xf>
    <xf numFmtId="0" fontId="25" fillId="0" borderId="14" xfId="6" applyFont="1" applyBorder="1" applyAlignment="1">
      <alignment horizontal="right"/>
    </xf>
    <xf numFmtId="0" fontId="26" fillId="0" borderId="14" xfId="6" applyFont="1" applyBorder="1" applyAlignment="1"/>
    <xf numFmtId="0" fontId="26" fillId="0" borderId="2" xfId="6" applyFont="1" applyBorder="1" applyAlignment="1">
      <alignment horizontal="center" vertical="center" shrinkToFit="1"/>
    </xf>
    <xf numFmtId="0" fontId="25" fillId="0" borderId="14" xfId="6" applyFont="1" applyBorder="1" applyAlignment="1">
      <alignment horizontal="center" vertical="center" shrinkToFit="1"/>
    </xf>
    <xf numFmtId="0" fontId="26" fillId="0" borderId="14" xfId="6" applyFont="1" applyBorder="1" applyAlignment="1">
      <alignment horizontal="center" vertical="center" shrinkToFit="1"/>
    </xf>
    <xf numFmtId="0" fontId="25" fillId="0" borderId="18" xfId="6" applyFont="1" applyBorder="1" applyAlignment="1">
      <alignment horizontal="center" vertical="center" wrapText="1" shrinkToFit="1"/>
    </xf>
    <xf numFmtId="0" fontId="25" fillId="0" borderId="17" xfId="6" applyFont="1" applyBorder="1" applyAlignment="1">
      <alignment horizontal="center" vertical="center" wrapText="1"/>
    </xf>
    <xf numFmtId="0" fontId="26" fillId="0" borderId="18" xfId="6" applyFont="1" applyBorder="1" applyAlignment="1">
      <alignment horizontal="center" vertical="center" shrinkToFit="1"/>
    </xf>
    <xf numFmtId="0" fontId="25" fillId="0" borderId="18" xfId="6" applyFont="1" applyBorder="1" applyAlignment="1">
      <alignment horizontal="center" vertical="center" shrinkToFit="1"/>
    </xf>
    <xf numFmtId="0" fontId="25" fillId="0" borderId="18" xfId="6" applyFont="1" applyBorder="1" applyAlignment="1">
      <alignment horizontal="center" vertical="center" wrapText="1"/>
    </xf>
    <xf numFmtId="0" fontId="26" fillId="0" borderId="16" xfId="6" applyFont="1" applyBorder="1" applyAlignment="1">
      <alignment horizontal="center" vertical="center" shrinkToFit="1"/>
    </xf>
    <xf numFmtId="0" fontId="25" fillId="0" borderId="16" xfId="6" applyFont="1" applyBorder="1" applyAlignment="1">
      <alignment horizontal="center" vertical="center" shrinkToFit="1"/>
    </xf>
    <xf numFmtId="0" fontId="26" fillId="0" borderId="13" xfId="6" applyFont="1" applyBorder="1" applyAlignment="1">
      <alignment horizontal="center" vertical="center" shrinkToFit="1"/>
    </xf>
    <xf numFmtId="0" fontId="25" fillId="0" borderId="7" xfId="6" applyFont="1" applyBorder="1" applyAlignment="1">
      <alignment horizontal="right" vertical="center" wrapText="1"/>
    </xf>
    <xf numFmtId="0" fontId="25" fillId="0" borderId="7" xfId="6" applyFont="1" applyBorder="1" applyAlignment="1">
      <alignment horizontal="left" vertical="center" shrinkToFit="1"/>
    </xf>
    <xf numFmtId="0" fontId="26" fillId="0" borderId="7" xfId="6" applyFont="1" applyBorder="1" applyAlignment="1">
      <alignment horizontal="right" vertical="center" wrapText="1"/>
    </xf>
    <xf numFmtId="0" fontId="26" fillId="0" borderId="13" xfId="6" applyFont="1" applyBorder="1" applyAlignment="1">
      <alignment horizontal="right" vertical="center" wrapText="1"/>
    </xf>
    <xf numFmtId="0" fontId="26" fillId="0" borderId="7" xfId="6" applyFont="1" applyBorder="1" applyAlignment="1">
      <alignment horizontal="left" vertical="center"/>
    </xf>
    <xf numFmtId="0" fontId="27" fillId="0" borderId="0" xfId="6" applyFont="1" applyAlignment="1"/>
    <xf numFmtId="0" fontId="26" fillId="0" borderId="0" xfId="6" applyFont="1" applyAlignment="1">
      <alignment horizontal="right"/>
    </xf>
    <xf numFmtId="0" fontId="25" fillId="0" borderId="1" xfId="6" applyFont="1" applyBorder="1" applyAlignment="1">
      <alignment horizontal="center"/>
    </xf>
    <xf numFmtId="49" fontId="25" fillId="0" borderId="7" xfId="6" applyNumberFormat="1" applyFont="1" applyBorder="1" applyAlignment="1">
      <alignment horizontal="right" vertical="center" wrapText="1"/>
    </xf>
    <xf numFmtId="0" fontId="25" fillId="0" borderId="7" xfId="6" applyFont="1" applyBorder="1" applyAlignment="1">
      <alignment horizontal="left" vertical="center" wrapText="1"/>
    </xf>
    <xf numFmtId="0" fontId="26" fillId="0" borderId="7" xfId="6" applyFont="1" applyBorder="1" applyAlignment="1">
      <alignment horizontal="center" vertical="center" wrapText="1"/>
    </xf>
    <xf numFmtId="0" fontId="26" fillId="0" borderId="0" xfId="6" applyFont="1" applyAlignment="1">
      <alignment horizontal="center" vertical="center"/>
    </xf>
    <xf numFmtId="0" fontId="25" fillId="0" borderId="0" xfId="6" applyFont="1" applyAlignment="1">
      <alignment horizontal="right" vertical="center" wrapText="1"/>
    </xf>
    <xf numFmtId="0" fontId="25" fillId="0" borderId="0" xfId="6" applyFont="1" applyAlignment="1">
      <alignment horizontal="left" vertical="center" wrapText="1"/>
    </xf>
    <xf numFmtId="0" fontId="26" fillId="0" borderId="0" xfId="6" applyFont="1" applyAlignment="1">
      <alignment horizontal="right" vertical="center" wrapText="1"/>
    </xf>
    <xf numFmtId="0" fontId="25" fillId="0" borderId="0" xfId="6" applyFont="1" applyAlignment="1">
      <alignment horizontal="left" vertical="center"/>
    </xf>
    <xf numFmtId="0" fontId="26" fillId="0" borderId="0" xfId="6" applyFont="1" applyAlignment="1">
      <alignment horizontal="left" vertical="center"/>
    </xf>
    <xf numFmtId="38" fontId="14" fillId="3" borderId="5" xfId="0" applyNumberFormat="1" applyFont="1" applyFill="1" applyBorder="1" applyAlignment="1">
      <alignment horizontal="right" vertical="center"/>
    </xf>
    <xf numFmtId="177" fontId="13" fillId="5" borderId="17" xfId="8" applyNumberFormat="1" applyFont="1" applyFill="1" applyBorder="1">
      <alignment vertical="center"/>
    </xf>
    <xf numFmtId="38" fontId="16" fillId="5" borderId="16" xfId="8" applyFont="1" applyFill="1" applyBorder="1" applyAlignment="1">
      <alignment horizontal="center" vertical="center" wrapText="1"/>
    </xf>
    <xf numFmtId="177" fontId="13" fillId="0" borderId="3" xfId="8" applyNumberFormat="1" applyFont="1" applyFill="1" applyBorder="1">
      <alignment vertical="center"/>
    </xf>
    <xf numFmtId="177" fontId="13" fillId="0" borderId="1" xfId="8" applyNumberFormat="1" applyFont="1" applyFill="1" applyBorder="1">
      <alignment vertical="center"/>
    </xf>
    <xf numFmtId="177" fontId="13" fillId="0" borderId="0" xfId="8" applyNumberFormat="1" applyFont="1" applyFill="1" applyBorder="1">
      <alignment vertical="center"/>
    </xf>
    <xf numFmtId="177" fontId="13" fillId="0" borderId="19" xfId="8" applyNumberFormat="1" applyFont="1" applyFill="1" applyBorder="1">
      <alignment vertical="center"/>
    </xf>
    <xf numFmtId="0" fontId="14" fillId="4" borderId="7" xfId="0" applyFont="1" applyFill="1" applyBorder="1" applyAlignment="1">
      <alignment horizontal="center" vertical="center"/>
    </xf>
    <xf numFmtId="0" fontId="13" fillId="0" borderId="0" xfId="0" applyFont="1" applyAlignment="1">
      <alignment horizontal="center" vertical="center"/>
    </xf>
    <xf numFmtId="38" fontId="9" fillId="6" borderId="0" xfId="6" applyNumberFormat="1" applyFont="1" applyFill="1" applyProtection="1">
      <alignment vertical="center"/>
      <protection locked="0"/>
    </xf>
    <xf numFmtId="38" fontId="13" fillId="0" borderId="7" xfId="8" applyFont="1" applyBorder="1" applyAlignment="1">
      <alignment horizontal="distributed" vertical="center"/>
    </xf>
    <xf numFmtId="0" fontId="14" fillId="0" borderId="8" xfId="0" applyFont="1" applyBorder="1" applyProtection="1">
      <alignment vertical="center"/>
      <protection locked="0"/>
    </xf>
    <xf numFmtId="0" fontId="21" fillId="0" borderId="9" xfId="0" applyFont="1" applyBorder="1">
      <alignment vertical="center"/>
    </xf>
    <xf numFmtId="0" fontId="0" fillId="0" borderId="9" xfId="0" applyBorder="1" applyAlignment="1">
      <alignment horizontal="center" vertical="center"/>
    </xf>
    <xf numFmtId="0" fontId="0" fillId="0" borderId="9" xfId="0" applyBorder="1" applyAlignment="1">
      <alignment horizontal="right" vertical="center"/>
    </xf>
    <xf numFmtId="0" fontId="0" fillId="0" borderId="9" xfId="0" applyBorder="1">
      <alignment vertical="center"/>
    </xf>
    <xf numFmtId="0" fontId="14" fillId="0" borderId="9" xfId="0" applyFont="1" applyBorder="1" applyProtection="1">
      <alignment vertical="center"/>
      <protection locked="0"/>
    </xf>
    <xf numFmtId="0" fontId="14" fillId="0" borderId="10" xfId="0" applyFont="1" applyBorder="1" applyProtection="1">
      <alignment vertical="center"/>
      <protection locked="0"/>
    </xf>
    <xf numFmtId="38" fontId="14" fillId="0" borderId="5" xfId="0" applyNumberFormat="1" applyFont="1" applyBorder="1" applyAlignment="1">
      <alignment horizontal="right" vertical="center"/>
    </xf>
    <xf numFmtId="0" fontId="14" fillId="0" borderId="18" xfId="0" applyFont="1" applyBorder="1">
      <alignment vertical="center"/>
    </xf>
    <xf numFmtId="177" fontId="13" fillId="5" borderId="7" xfId="8" quotePrefix="1" applyNumberFormat="1" applyFont="1" applyFill="1" applyBorder="1">
      <alignment vertical="center"/>
    </xf>
    <xf numFmtId="177" fontId="14" fillId="4" borderId="13" xfId="0" applyNumberFormat="1" applyFont="1" applyFill="1" applyBorder="1" applyAlignment="1" applyProtection="1">
      <alignment horizontal="center" vertical="center" wrapText="1"/>
      <protection locked="0"/>
    </xf>
    <xf numFmtId="177" fontId="14" fillId="4" borderId="15" xfId="0" applyNumberFormat="1"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38" fontId="13" fillId="0" borderId="0" xfId="8" applyFont="1" applyBorder="1">
      <alignment vertical="center"/>
    </xf>
    <xf numFmtId="0" fontId="29" fillId="0" borderId="0" xfId="0" applyFont="1">
      <alignment vertical="center"/>
    </xf>
    <xf numFmtId="177" fontId="14" fillId="0" borderId="0" xfId="8" applyNumberFormat="1" applyFont="1" applyFill="1" applyBorder="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center"/>
    </xf>
    <xf numFmtId="0" fontId="14" fillId="4" borderId="13" xfId="0" applyFont="1" applyFill="1" applyBorder="1" applyAlignment="1" applyProtection="1">
      <alignment vertical="center" wrapText="1"/>
      <protection locked="0"/>
    </xf>
    <xf numFmtId="177" fontId="14" fillId="4" borderId="7" xfId="8" applyNumberFormat="1" applyFont="1" applyFill="1" applyBorder="1" applyAlignment="1">
      <alignment horizontal="center" vertical="center"/>
    </xf>
    <xf numFmtId="0" fontId="14" fillId="4" borderId="7" xfId="0" applyFont="1" applyFill="1" applyBorder="1" applyAlignment="1">
      <alignment horizontal="left" vertical="center"/>
    </xf>
    <xf numFmtId="0" fontId="14" fillId="4" borderId="17" xfId="0" applyFont="1" applyFill="1" applyBorder="1" applyAlignment="1">
      <alignment horizontal="left" vertical="center"/>
    </xf>
    <xf numFmtId="0" fontId="14" fillId="4" borderId="18" xfId="0" applyFont="1" applyFill="1" applyBorder="1" applyAlignment="1">
      <alignment horizontal="left" vertical="center"/>
    </xf>
    <xf numFmtId="0" fontId="29" fillId="0" borderId="0" xfId="0" applyFont="1" applyAlignment="1">
      <alignment horizontal="center" vertical="center"/>
    </xf>
    <xf numFmtId="38" fontId="11" fillId="0" borderId="2" xfId="8" applyFont="1" applyBorder="1">
      <alignment vertical="center"/>
    </xf>
    <xf numFmtId="38" fontId="18" fillId="0" borderId="0" xfId="6" applyNumberFormat="1" applyFont="1">
      <alignment vertical="center"/>
    </xf>
    <xf numFmtId="38" fontId="13" fillId="0" borderId="5" xfId="8" applyFont="1" applyFill="1" applyBorder="1" applyAlignment="1">
      <alignment horizontal="right" vertical="center"/>
    </xf>
    <xf numFmtId="38" fontId="14" fillId="4" borderId="13" xfId="8" applyFont="1" applyFill="1" applyBorder="1" applyAlignment="1" applyProtection="1">
      <alignment horizontal="center" vertical="center" wrapText="1"/>
      <protection locked="0"/>
    </xf>
    <xf numFmtId="38" fontId="14" fillId="4" borderId="15" xfId="8" applyFont="1" applyFill="1" applyBorder="1" applyAlignment="1" applyProtection="1">
      <alignment horizontal="center" vertical="center" wrapText="1"/>
      <protection locked="0"/>
    </xf>
    <xf numFmtId="0" fontId="18" fillId="0" borderId="6" xfId="6" applyFont="1" applyBorder="1">
      <alignment vertical="center"/>
    </xf>
    <xf numFmtId="0" fontId="29" fillId="0" borderId="5" xfId="0" applyFont="1" applyBorder="1">
      <alignment vertical="center"/>
    </xf>
    <xf numFmtId="0" fontId="29" fillId="0" borderId="5" xfId="0" applyFont="1" applyBorder="1" applyAlignment="1">
      <alignment horizontal="right" vertical="center"/>
    </xf>
    <xf numFmtId="0" fontId="14" fillId="0" borderId="0" xfId="0" applyFont="1" applyAlignment="1">
      <alignment horizontal="left" vertical="center"/>
    </xf>
    <xf numFmtId="0" fontId="18" fillId="0" borderId="5" xfId="6" applyFont="1" applyBorder="1">
      <alignment vertical="center"/>
    </xf>
    <xf numFmtId="0" fontId="14" fillId="0" borderId="6" xfId="0" applyFont="1" applyBorder="1" applyAlignment="1">
      <alignment vertical="center" wrapText="1"/>
    </xf>
    <xf numFmtId="0" fontId="29" fillId="0" borderId="5" xfId="0" applyFont="1" applyBorder="1" applyAlignment="1">
      <alignment horizontal="center" vertical="center"/>
    </xf>
    <xf numFmtId="0" fontId="29" fillId="0" borderId="5" xfId="0" applyFont="1" applyBorder="1" applyAlignment="1">
      <alignment vertical="center" wrapText="1"/>
    </xf>
    <xf numFmtId="0" fontId="29" fillId="0" borderId="11" xfId="0" applyFont="1" applyBorder="1" applyAlignment="1">
      <alignment horizontal="right" vertical="center"/>
    </xf>
    <xf numFmtId="0" fontId="29" fillId="0" borderId="1" xfId="0" applyFont="1" applyBorder="1">
      <alignment vertical="center"/>
    </xf>
    <xf numFmtId="0" fontId="29" fillId="0" borderId="1" xfId="0" applyFont="1" applyBorder="1" applyAlignment="1">
      <alignment vertical="center" wrapText="1"/>
    </xf>
    <xf numFmtId="0" fontId="14" fillId="0" borderId="1" xfId="0" applyFont="1" applyBorder="1" applyAlignment="1">
      <alignment vertical="center" wrapText="1"/>
    </xf>
    <xf numFmtId="0" fontId="18" fillId="0" borderId="12" xfId="6" applyFont="1" applyBorder="1">
      <alignment vertical="center"/>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4" borderId="7" xfId="0" applyFont="1" applyFill="1" applyBorder="1" applyAlignment="1">
      <alignment horizontal="center" vertical="center" shrinkToFit="1"/>
    </xf>
    <xf numFmtId="0" fontId="13" fillId="4" borderId="7" xfId="0" applyFont="1" applyFill="1" applyBorder="1" applyAlignment="1">
      <alignment horizontal="right" vertical="center"/>
    </xf>
    <xf numFmtId="0" fontId="13" fillId="4" borderId="7" xfId="0" applyFont="1" applyFill="1" applyBorder="1" applyAlignment="1">
      <alignment vertical="center" shrinkToFit="1"/>
    </xf>
    <xf numFmtId="0" fontId="13" fillId="4" borderId="7" xfId="0" applyFont="1" applyFill="1" applyBorder="1" applyAlignment="1">
      <alignment horizontal="center" vertical="center"/>
    </xf>
    <xf numFmtId="0" fontId="30" fillId="0" borderId="5" xfId="6" applyFont="1" applyBorder="1">
      <alignment vertical="center"/>
    </xf>
    <xf numFmtId="0" fontId="27" fillId="0" borderId="0" xfId="6" applyFont="1">
      <alignment vertical="center"/>
    </xf>
    <xf numFmtId="0" fontId="27" fillId="0" borderId="0" xfId="6" applyFont="1" applyAlignment="1">
      <alignment horizontal="center" vertical="center"/>
    </xf>
    <xf numFmtId="0" fontId="27" fillId="4" borderId="7" xfId="6" applyFont="1" applyFill="1" applyBorder="1" applyAlignment="1">
      <alignment horizontal="center" vertical="center"/>
    </xf>
    <xf numFmtId="0" fontId="27" fillId="0" borderId="6" xfId="6" applyFont="1" applyBorder="1" applyAlignment="1">
      <alignment horizontal="center" vertical="center"/>
    </xf>
    <xf numFmtId="0" fontId="30" fillId="0" borderId="5" xfId="0" applyFont="1" applyBorder="1">
      <alignment vertical="center"/>
    </xf>
    <xf numFmtId="0" fontId="30" fillId="0" borderId="0" xfId="6" applyFont="1">
      <alignment vertical="center"/>
    </xf>
    <xf numFmtId="0" fontId="30" fillId="0" borderId="0" xfId="6" applyFont="1" applyAlignment="1">
      <alignment horizontal="center" vertical="center"/>
    </xf>
    <xf numFmtId="0" fontId="30" fillId="0" borderId="0" xfId="6" applyFont="1" applyAlignment="1">
      <alignment horizontal="right" vertical="center"/>
    </xf>
    <xf numFmtId="0" fontId="30" fillId="0" borderId="6" xfId="6" applyFont="1" applyBorder="1" applyAlignment="1">
      <alignment horizontal="center" vertical="center"/>
    </xf>
    <xf numFmtId="0" fontId="30" fillId="0" borderId="6" xfId="6" applyFont="1" applyBorder="1">
      <alignment vertical="center"/>
    </xf>
    <xf numFmtId="38" fontId="11" fillId="0" borderId="0" xfId="8" applyFont="1">
      <alignment vertical="center"/>
    </xf>
    <xf numFmtId="38" fontId="11" fillId="0" borderId="0" xfId="8" applyFont="1" applyBorder="1">
      <alignment vertical="center"/>
    </xf>
    <xf numFmtId="0" fontId="31" fillId="0" borderId="2" xfId="0" applyFont="1" applyBorder="1">
      <alignment vertical="center"/>
    </xf>
    <xf numFmtId="0" fontId="24" fillId="0" borderId="5" xfId="0" applyFont="1" applyBorder="1">
      <alignment vertical="center"/>
    </xf>
    <xf numFmtId="0" fontId="27" fillId="0" borderId="5" xfId="6" applyFont="1" applyBorder="1">
      <alignment vertical="center"/>
    </xf>
    <xf numFmtId="0" fontId="13" fillId="0" borderId="5" xfId="0" applyFont="1" applyBorder="1">
      <alignment vertical="center"/>
    </xf>
    <xf numFmtId="0" fontId="30" fillId="0" borderId="1" xfId="6" applyFont="1" applyBorder="1">
      <alignment vertical="center"/>
    </xf>
    <xf numFmtId="0" fontId="27" fillId="0" borderId="1" xfId="6" applyFont="1" applyBorder="1">
      <alignment vertical="center"/>
    </xf>
    <xf numFmtId="38" fontId="31" fillId="0" borderId="0" xfId="8" applyFont="1" applyBorder="1">
      <alignment vertical="center"/>
    </xf>
    <xf numFmtId="0" fontId="14" fillId="0" borderId="6" xfId="0" applyFont="1" applyBorder="1" applyAlignment="1">
      <alignment horizontal="center" vertical="center"/>
    </xf>
    <xf numFmtId="38" fontId="11" fillId="0" borderId="0" xfId="8" applyFont="1" applyAlignment="1">
      <alignment horizontal="center" vertical="center"/>
    </xf>
    <xf numFmtId="38" fontId="13" fillId="4" borderId="13" xfId="8" applyFont="1" applyFill="1" applyBorder="1" applyAlignment="1">
      <alignment horizontal="left" vertical="center" shrinkToFit="1"/>
    </xf>
    <xf numFmtId="38" fontId="13" fillId="4" borderId="14" xfId="8" applyFont="1" applyFill="1" applyBorder="1" applyAlignment="1">
      <alignment horizontal="left" vertical="center" shrinkToFit="1"/>
    </xf>
    <xf numFmtId="38" fontId="13" fillId="4" borderId="15" xfId="8" applyFont="1" applyFill="1" applyBorder="1" applyAlignment="1">
      <alignment horizontal="left" vertical="center" shrinkToFit="1"/>
    </xf>
    <xf numFmtId="38" fontId="13" fillId="4" borderId="7" xfId="8" applyFont="1" applyFill="1" applyBorder="1" applyAlignment="1">
      <alignment horizontal="left" vertical="center" shrinkToFit="1"/>
    </xf>
    <xf numFmtId="0" fontId="8" fillId="0" borderId="0" xfId="6" applyFont="1" applyAlignment="1" applyProtection="1">
      <alignment horizontal="left" vertical="center"/>
      <protection locked="0"/>
    </xf>
    <xf numFmtId="0" fontId="8" fillId="0" borderId="0" xfId="6" applyFont="1" applyAlignment="1" applyProtection="1">
      <alignment horizontal="center" vertical="center"/>
      <protection locked="0"/>
    </xf>
    <xf numFmtId="0" fontId="8" fillId="0" borderId="0" xfId="6" applyFont="1" applyAlignment="1" applyProtection="1">
      <alignment horizontal="left" vertical="distributed" wrapText="1"/>
      <protection locked="0"/>
    </xf>
    <xf numFmtId="0" fontId="9" fillId="0" borderId="0" xfId="6" applyFont="1" applyProtection="1">
      <alignment vertical="center"/>
      <protection locked="0"/>
    </xf>
    <xf numFmtId="0" fontId="9" fillId="4" borderId="0" xfId="6" applyFont="1" applyFill="1" applyAlignment="1" applyProtection="1">
      <alignment horizontal="right" vertical="top" shrinkToFit="1"/>
      <protection locked="0"/>
    </xf>
    <xf numFmtId="0" fontId="10" fillId="0" borderId="0" xfId="6" applyFont="1" applyAlignment="1" applyProtection="1">
      <alignment horizontal="distributed" vertical="center" shrinkToFit="1"/>
      <protection locked="0"/>
    </xf>
    <xf numFmtId="0" fontId="9" fillId="0" borderId="0" xfId="6" applyFont="1" applyAlignment="1">
      <alignment horizontal="distributed" vertical="center" shrinkToFit="1"/>
    </xf>
    <xf numFmtId="0" fontId="9" fillId="4" borderId="0" xfId="6" applyFont="1" applyFill="1" applyAlignment="1" applyProtection="1">
      <alignment vertical="top" wrapText="1" shrinkToFit="1"/>
      <protection locked="0"/>
    </xf>
    <xf numFmtId="0" fontId="9" fillId="4" borderId="0" xfId="6" applyFont="1" applyFill="1" applyAlignment="1" applyProtection="1">
      <alignment horizontal="left" vertical="center" shrinkToFit="1"/>
      <protection locked="0"/>
    </xf>
    <xf numFmtId="0" fontId="10" fillId="4" borderId="0" xfId="6" applyFont="1" applyFill="1" applyAlignment="1" applyProtection="1">
      <alignment horizontal="left" vertical="center" shrinkToFit="1"/>
      <protection locked="0"/>
    </xf>
    <xf numFmtId="177" fontId="14" fillId="5" borderId="13" xfId="8" applyNumberFormat="1" applyFont="1" applyFill="1" applyBorder="1" applyAlignment="1">
      <alignment horizontal="center" vertical="center"/>
    </xf>
    <xf numFmtId="177" fontId="14" fillId="5" borderId="15" xfId="8"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177" fontId="14" fillId="4" borderId="13" xfId="0" applyNumberFormat="1" applyFont="1" applyFill="1" applyBorder="1" applyAlignment="1" applyProtection="1">
      <alignment horizontal="center" vertical="center" wrapText="1"/>
      <protection locked="0"/>
    </xf>
    <xf numFmtId="177" fontId="14" fillId="4" borderId="15" xfId="0" applyNumberFormat="1" applyFont="1" applyFill="1" applyBorder="1" applyAlignment="1" applyProtection="1">
      <alignment horizontal="center" vertical="center" wrapText="1"/>
      <protection locked="0"/>
    </xf>
    <xf numFmtId="0" fontId="14" fillId="4" borderId="13" xfId="0" applyFont="1" applyFill="1" applyBorder="1" applyAlignment="1" applyProtection="1">
      <alignment horizontal="center" vertical="center" wrapText="1"/>
      <protection locked="0"/>
    </xf>
    <xf numFmtId="0" fontId="14" fillId="4" borderId="14" xfId="0" applyFont="1" applyFill="1" applyBorder="1" applyAlignment="1" applyProtection="1">
      <alignment horizontal="center" vertical="center" wrapText="1"/>
      <protection locked="0"/>
    </xf>
    <xf numFmtId="0" fontId="14" fillId="4" borderId="15" xfId="0" applyFont="1" applyFill="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5" borderId="13" xfId="0" applyFont="1" applyFill="1" applyBorder="1" applyAlignment="1">
      <alignment horizontal="right" vertical="center"/>
    </xf>
    <xf numFmtId="0" fontId="13" fillId="5" borderId="15" xfId="0" applyFont="1" applyFill="1" applyBorder="1" applyAlignment="1">
      <alignment horizontal="right" vertical="center"/>
    </xf>
    <xf numFmtId="0" fontId="13" fillId="5" borderId="13" xfId="0" applyFont="1" applyFill="1" applyBorder="1">
      <alignment vertical="center"/>
    </xf>
    <xf numFmtId="0" fontId="13" fillId="5" borderId="15" xfId="0" applyFont="1" applyFill="1" applyBorder="1">
      <alignment vertical="center"/>
    </xf>
    <xf numFmtId="0" fontId="13" fillId="4" borderId="13" xfId="0" applyFont="1" applyFill="1" applyBorder="1" applyAlignment="1">
      <alignment horizontal="right" vertical="center"/>
    </xf>
    <xf numFmtId="0" fontId="13" fillId="4" borderId="15" xfId="0" applyFont="1" applyFill="1" applyBorder="1" applyAlignment="1">
      <alignment horizontal="right" vertical="center"/>
    </xf>
    <xf numFmtId="0" fontId="14" fillId="4" borderId="13"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protection locked="0"/>
    </xf>
    <xf numFmtId="0" fontId="11" fillId="0" borderId="0" xfId="0" applyFont="1" applyAlignment="1">
      <alignment horizontal="center"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lignment vertical="center"/>
    </xf>
    <xf numFmtId="38" fontId="13" fillId="5" borderId="13" xfId="0" applyNumberFormat="1" applyFont="1" applyFill="1" applyBorder="1" applyAlignment="1" applyProtection="1">
      <alignment vertical="center" shrinkToFit="1"/>
      <protection locked="0"/>
    </xf>
    <xf numFmtId="0" fontId="13" fillId="5" borderId="14" xfId="0" applyFont="1" applyFill="1" applyBorder="1" applyAlignment="1" applyProtection="1">
      <alignment vertical="center" shrinkToFit="1"/>
      <protection locked="0"/>
    </xf>
    <xf numFmtId="0" fontId="13" fillId="5" borderId="15" xfId="0" applyFont="1" applyFill="1" applyBorder="1" applyAlignment="1" applyProtection="1">
      <alignment vertical="center" shrinkToFit="1"/>
      <protection locked="0"/>
    </xf>
    <xf numFmtId="0" fontId="13" fillId="0" borderId="13" xfId="0" applyFont="1" applyBorder="1" applyAlignment="1">
      <alignment vertical="center" shrinkToFit="1"/>
    </xf>
    <xf numFmtId="0" fontId="13" fillId="0" borderId="14" xfId="0" applyFont="1" applyBorder="1" applyAlignment="1">
      <alignment vertical="center" shrinkToFit="1"/>
    </xf>
    <xf numFmtId="0" fontId="13" fillId="0" borderId="15" xfId="0" applyFont="1" applyBorder="1" applyAlignment="1">
      <alignment vertical="center" shrinkToFit="1"/>
    </xf>
    <xf numFmtId="38" fontId="13" fillId="5" borderId="13" xfId="0" applyNumberFormat="1" applyFont="1" applyFill="1" applyBorder="1" applyAlignment="1">
      <alignment horizontal="left" vertical="center" shrinkToFit="1"/>
    </xf>
    <xf numFmtId="0" fontId="13" fillId="5" borderId="14" xfId="0" applyFont="1" applyFill="1" applyBorder="1" applyAlignment="1">
      <alignment horizontal="left" vertical="center" shrinkToFit="1"/>
    </xf>
    <xf numFmtId="0" fontId="13" fillId="5" borderId="15" xfId="0" applyFont="1" applyFill="1" applyBorder="1" applyAlignment="1">
      <alignment horizontal="left" vertical="center" shrinkToFit="1"/>
    </xf>
    <xf numFmtId="38" fontId="13" fillId="5" borderId="13" xfId="0" applyNumberFormat="1" applyFont="1" applyFill="1" applyBorder="1" applyAlignment="1">
      <alignment vertical="center" shrinkToFit="1"/>
    </xf>
    <xf numFmtId="0" fontId="13" fillId="5" borderId="14" xfId="0" applyFont="1" applyFill="1" applyBorder="1" applyAlignment="1">
      <alignment vertical="center" shrinkToFit="1"/>
    </xf>
    <xf numFmtId="0" fontId="13" fillId="5" borderId="15" xfId="0" applyFont="1" applyFill="1" applyBorder="1" applyAlignment="1">
      <alignment vertical="center" shrinkToFit="1"/>
    </xf>
    <xf numFmtId="0" fontId="13" fillId="4" borderId="13" xfId="0" applyFont="1" applyFill="1" applyBorder="1" applyAlignment="1" applyProtection="1">
      <alignment horizontal="center" vertical="center"/>
      <protection locked="0"/>
    </xf>
    <xf numFmtId="0" fontId="13" fillId="4" borderId="14" xfId="0" applyFont="1" applyFill="1" applyBorder="1" applyAlignment="1" applyProtection="1">
      <alignment horizontal="center" vertical="center"/>
      <protection locked="0"/>
    </xf>
    <xf numFmtId="0" fontId="13" fillId="4" borderId="15" xfId="0" applyFont="1" applyFill="1" applyBorder="1" applyAlignment="1" applyProtection="1">
      <alignment horizontal="center" vertical="center"/>
      <protection locked="0"/>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center" vertical="center"/>
    </xf>
    <xf numFmtId="0" fontId="13" fillId="0" borderId="12" xfId="0" applyFont="1" applyBorder="1" applyAlignment="1">
      <alignment horizontal="center" vertical="center"/>
    </xf>
    <xf numFmtId="0" fontId="14" fillId="0" borderId="7" xfId="0" applyFont="1" applyBorder="1" applyAlignment="1" applyProtection="1">
      <alignment horizontal="center" vertical="center" wrapText="1"/>
      <protection locked="0"/>
    </xf>
    <xf numFmtId="0" fontId="14" fillId="4" borderId="7" xfId="0" applyFont="1" applyFill="1" applyBorder="1">
      <alignment vertical="center"/>
    </xf>
    <xf numFmtId="177" fontId="14" fillId="4" borderId="7" xfId="0" applyNumberFormat="1" applyFont="1" applyFill="1" applyBorder="1" applyAlignment="1" applyProtection="1">
      <alignment horizontal="center" vertical="center" wrapText="1"/>
      <protection locked="0"/>
    </xf>
    <xf numFmtId="0" fontId="14" fillId="4" borderId="7" xfId="0" applyFont="1" applyFill="1" applyBorder="1" applyAlignment="1" applyProtection="1">
      <alignment horizontal="center" vertical="center" wrapText="1"/>
      <protection locked="0"/>
    </xf>
    <xf numFmtId="177" fontId="14" fillId="5" borderId="7" xfId="8" applyNumberFormat="1" applyFont="1" applyFill="1" applyBorder="1" applyAlignment="1">
      <alignment horizontal="center" vertical="center"/>
    </xf>
    <xf numFmtId="0" fontId="13" fillId="0" borderId="7" xfId="0" applyFont="1" applyBorder="1" applyAlignment="1">
      <alignment horizontal="center" vertical="center"/>
    </xf>
    <xf numFmtId="0" fontId="13" fillId="5" borderId="7" xfId="0" applyFont="1" applyFill="1" applyBorder="1">
      <alignment vertical="center"/>
    </xf>
    <xf numFmtId="0" fontId="13" fillId="0" borderId="7" xfId="0" applyFont="1" applyBorder="1" applyAlignment="1">
      <alignment horizontal="right" vertical="center"/>
    </xf>
    <xf numFmtId="0" fontId="15" fillId="0" borderId="7" xfId="0" applyFont="1" applyBorder="1" applyAlignment="1">
      <alignment horizontal="center" vertical="center" wrapText="1"/>
    </xf>
    <xf numFmtId="0" fontId="15" fillId="0" borderId="7" xfId="0" applyFont="1" applyBorder="1" applyAlignment="1">
      <alignment horizontal="center" vertical="center"/>
    </xf>
    <xf numFmtId="0" fontId="13" fillId="4" borderId="7" xfId="0" applyFont="1" applyFill="1" applyBorder="1" applyAlignment="1">
      <alignment horizontal="right" vertical="center"/>
    </xf>
    <xf numFmtId="0" fontId="14" fillId="4" borderId="13" xfId="0" applyFont="1" applyFill="1" applyBorder="1" applyAlignment="1">
      <alignment horizontal="center" vertical="center"/>
    </xf>
    <xf numFmtId="0" fontId="14" fillId="4" borderId="15" xfId="0" applyFont="1" applyFill="1" applyBorder="1" applyAlignment="1">
      <alignment horizontal="center" vertical="center"/>
    </xf>
    <xf numFmtId="38" fontId="14" fillId="4" borderId="7" xfId="8" applyFont="1" applyFill="1" applyBorder="1" applyAlignment="1" applyProtection="1">
      <alignment horizontal="center" vertical="center" wrapText="1"/>
      <protection locked="0"/>
    </xf>
    <xf numFmtId="0" fontId="14" fillId="0" borderId="7" xfId="0" applyFont="1" applyBorder="1" applyAlignment="1">
      <alignment horizontal="center" vertical="center"/>
    </xf>
    <xf numFmtId="177" fontId="14" fillId="0" borderId="7" xfId="8" applyNumberFormat="1" applyFont="1" applyFill="1" applyBorder="1" applyAlignment="1">
      <alignment horizontal="center" vertical="center"/>
    </xf>
    <xf numFmtId="0" fontId="18" fillId="4" borderId="14" xfId="6" applyFont="1" applyFill="1" applyBorder="1" applyAlignment="1">
      <alignment horizontal="center" vertical="center"/>
    </xf>
    <xf numFmtId="0" fontId="18" fillId="4" borderId="15" xfId="6" applyFont="1" applyFill="1" applyBorder="1" applyAlignment="1">
      <alignment horizontal="center" vertical="center"/>
    </xf>
    <xf numFmtId="0" fontId="18" fillId="4" borderId="7" xfId="6" applyFont="1" applyFill="1" applyBorder="1" applyAlignment="1">
      <alignment horizontal="center" vertical="center"/>
    </xf>
    <xf numFmtId="177" fontId="14" fillId="4" borderId="17" xfId="0" applyNumberFormat="1" applyFont="1" applyFill="1" applyBorder="1" applyAlignment="1" applyProtection="1">
      <alignment horizontal="center" vertical="center" wrapText="1"/>
      <protection locked="0"/>
    </xf>
    <xf numFmtId="177" fontId="14" fillId="4" borderId="16" xfId="0" applyNumberFormat="1" applyFont="1" applyFill="1" applyBorder="1" applyAlignment="1" applyProtection="1">
      <alignment horizontal="center" vertical="center" wrapText="1"/>
      <protection locked="0"/>
    </xf>
    <xf numFmtId="38" fontId="14" fillId="4" borderId="7" xfId="8" applyFont="1" applyFill="1" applyBorder="1" applyAlignment="1">
      <alignment horizontal="center" vertical="center"/>
    </xf>
    <xf numFmtId="38" fontId="9" fillId="7" borderId="7" xfId="8" applyFont="1" applyFill="1" applyBorder="1" applyAlignment="1">
      <alignment horizontal="right" vertical="center"/>
    </xf>
    <xf numFmtId="38" fontId="30" fillId="7" borderId="14" xfId="8" applyFont="1" applyFill="1" applyBorder="1" applyAlignment="1">
      <alignment horizontal="center" vertical="center"/>
    </xf>
    <xf numFmtId="38" fontId="14" fillId="4" borderId="17" xfId="8" applyFont="1" applyFill="1" applyBorder="1" applyAlignment="1" applyProtection="1">
      <alignment horizontal="center" vertical="center" wrapText="1"/>
      <protection locked="0"/>
    </xf>
    <xf numFmtId="38" fontId="14" fillId="4" borderId="16" xfId="8" applyFont="1" applyFill="1" applyBorder="1" applyAlignment="1" applyProtection="1">
      <alignment horizontal="center" vertical="center" wrapText="1"/>
      <protection locked="0"/>
    </xf>
    <xf numFmtId="38" fontId="14" fillId="4" borderId="7" xfId="8" applyFont="1" applyFill="1" applyBorder="1" applyAlignment="1">
      <alignment horizontal="center" vertical="center" wrapText="1"/>
    </xf>
    <xf numFmtId="0" fontId="30" fillId="0" borderId="7" xfId="6" applyFont="1" applyBorder="1" applyAlignment="1">
      <alignment horizontal="center" vertical="center"/>
    </xf>
    <xf numFmtId="0" fontId="14" fillId="0" borderId="7" xfId="0" applyFont="1" applyBorder="1" applyAlignment="1">
      <alignment horizontal="center" vertical="center" wrapText="1"/>
    </xf>
    <xf numFmtId="38" fontId="30" fillId="4" borderId="7" xfId="8" applyFont="1" applyFill="1" applyBorder="1" applyAlignment="1">
      <alignment horizontal="center" vertical="center"/>
    </xf>
    <xf numFmtId="38" fontId="14" fillId="7" borderId="13" xfId="8" applyFont="1" applyFill="1" applyBorder="1" applyAlignment="1">
      <alignment horizontal="center" vertical="center"/>
    </xf>
    <xf numFmtId="38" fontId="14" fillId="7" borderId="15" xfId="8" applyFont="1" applyFill="1" applyBorder="1" applyAlignment="1">
      <alignment horizontal="center" vertical="center"/>
    </xf>
    <xf numFmtId="38" fontId="14" fillId="7" borderId="7" xfId="8" applyFont="1" applyFill="1" applyBorder="1" applyAlignment="1">
      <alignment horizontal="center" vertical="center"/>
    </xf>
    <xf numFmtId="0" fontId="14" fillId="4" borderId="7" xfId="0" applyFont="1" applyFill="1" applyBorder="1" applyAlignment="1">
      <alignment horizontal="center" vertical="center" wrapText="1"/>
    </xf>
    <xf numFmtId="0" fontId="14" fillId="4" borderId="7" xfId="0" applyFont="1" applyFill="1" applyBorder="1" applyAlignment="1">
      <alignment horizontal="center" vertical="center"/>
    </xf>
    <xf numFmtId="177" fontId="30" fillId="7" borderId="7" xfId="8" applyNumberFormat="1" applyFont="1" applyFill="1" applyBorder="1" applyAlignment="1">
      <alignment horizontal="center" vertical="center"/>
    </xf>
    <xf numFmtId="177" fontId="14" fillId="7" borderId="7" xfId="8" applyNumberFormat="1" applyFont="1" applyFill="1" applyBorder="1" applyAlignment="1">
      <alignment horizontal="center" vertical="center" wrapText="1"/>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30" fillId="0" borderId="0" xfId="6" applyFont="1" applyAlignment="1">
      <alignment horizontal="center" vertical="center"/>
    </xf>
    <xf numFmtId="0" fontId="30" fillId="0" borderId="6" xfId="6" applyFont="1" applyBorder="1" applyAlignment="1">
      <alignment horizontal="center" vertical="center"/>
    </xf>
    <xf numFmtId="177" fontId="14" fillId="7" borderId="13" xfId="8" applyNumberFormat="1" applyFont="1" applyFill="1" applyBorder="1" applyAlignment="1">
      <alignment horizontal="center" vertical="center" wrapText="1"/>
    </xf>
    <xf numFmtId="177" fontId="14" fillId="7" borderId="15" xfId="8" applyNumberFormat="1" applyFont="1" applyFill="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24" fillId="0" borderId="0" xfId="6" applyFont="1" applyAlignment="1">
      <alignment horizontal="center" vertical="center" wrapText="1"/>
    </xf>
    <xf numFmtId="0" fontId="25" fillId="0" borderId="17" xfId="6" applyFont="1" applyBorder="1" applyAlignment="1">
      <alignment horizontal="center" vertical="center" shrinkToFit="1"/>
    </xf>
    <xf numFmtId="0" fontId="25" fillId="0" borderId="18" xfId="6" applyFont="1" applyBorder="1" applyAlignment="1">
      <alignment horizontal="center" vertical="center" shrinkToFit="1"/>
    </xf>
    <xf numFmtId="0" fontId="25" fillId="0" borderId="16" xfId="6" applyFont="1" applyBorder="1" applyAlignment="1">
      <alignment horizontal="center" vertical="center" shrinkToFit="1"/>
    </xf>
    <xf numFmtId="0" fontId="25" fillId="0" borderId="7" xfId="6" applyFont="1" applyBorder="1" applyAlignment="1">
      <alignment horizontal="center" vertical="center" shrinkToFit="1"/>
    </xf>
    <xf numFmtId="0" fontId="26" fillId="0" borderId="13" xfId="6" applyFont="1" applyBorder="1" applyAlignment="1">
      <alignment horizontal="center" vertical="center" shrinkToFit="1"/>
    </xf>
    <xf numFmtId="0" fontId="26" fillId="0" borderId="14" xfId="6" applyFont="1" applyBorder="1" applyAlignment="1">
      <alignment horizontal="center" vertical="center" shrinkToFit="1"/>
    </xf>
    <xf numFmtId="0" fontId="25" fillId="0" borderId="13" xfId="6" applyFont="1" applyBorder="1" applyAlignment="1">
      <alignment horizontal="center" vertical="center" wrapText="1" shrinkToFit="1"/>
    </xf>
    <xf numFmtId="0" fontId="25" fillId="0" borderId="14" xfId="6" applyFont="1" applyBorder="1" applyAlignment="1">
      <alignment horizontal="center" vertical="center" wrapText="1" shrinkToFit="1"/>
    </xf>
    <xf numFmtId="0" fontId="25" fillId="0" borderId="15" xfId="6" applyFont="1" applyBorder="1" applyAlignment="1">
      <alignment horizontal="center" vertical="center" wrapText="1" shrinkToFit="1"/>
    </xf>
    <xf numFmtId="0" fontId="26" fillId="0" borderId="17" xfId="6" applyFont="1" applyBorder="1" applyAlignment="1">
      <alignment horizontal="center" vertical="center"/>
    </xf>
    <xf numFmtId="0" fontId="26" fillId="0" borderId="18" xfId="6" applyFont="1" applyBorder="1" applyAlignment="1">
      <alignment horizontal="center" vertical="center"/>
    </xf>
    <xf numFmtId="0" fontId="26" fillId="0" borderId="16" xfId="6" applyFont="1" applyBorder="1" applyAlignment="1">
      <alignment horizontal="center" vertical="center"/>
    </xf>
    <xf numFmtId="0" fontId="25" fillId="0" borderId="2" xfId="6" applyFont="1" applyBorder="1" applyAlignment="1">
      <alignment horizontal="left" vertical="center" shrinkToFit="1"/>
    </xf>
    <xf numFmtId="0" fontId="25" fillId="0" borderId="3" xfId="6" applyFont="1" applyBorder="1" applyAlignment="1">
      <alignment horizontal="left" vertical="center" shrinkToFit="1"/>
    </xf>
    <xf numFmtId="0" fontId="26" fillId="0" borderId="7" xfId="6" applyFont="1" applyBorder="1" applyAlignment="1">
      <alignment horizontal="center" vertical="center" wrapText="1" shrinkToFit="1"/>
    </xf>
    <xf numFmtId="0" fontId="26" fillId="0" borderId="17" xfId="6" applyFont="1" applyBorder="1" applyAlignment="1">
      <alignment horizontal="center" vertical="center" shrinkToFit="1"/>
    </xf>
    <xf numFmtId="0" fontId="25" fillId="0" borderId="17" xfId="6" applyFont="1" applyBorder="1" applyAlignment="1">
      <alignment horizontal="center" vertical="center" wrapText="1" shrinkToFit="1"/>
    </xf>
    <xf numFmtId="0" fontId="26" fillId="0" borderId="2" xfId="6" applyFont="1" applyBorder="1" applyAlignment="1">
      <alignment horizontal="center" vertical="center" wrapText="1" shrinkToFit="1"/>
    </xf>
    <xf numFmtId="0" fontId="26" fillId="0" borderId="5" xfId="6" applyFont="1" applyBorder="1" applyAlignment="1">
      <alignment horizontal="center" vertical="center" shrinkToFit="1"/>
    </xf>
  </cellXfs>
  <cellStyles count="9">
    <cellStyle name="ハイパーリンク 2" xfId="3" xr:uid="{00000000-0005-0000-0000-000000000000}"/>
    <cellStyle name="ハイパーリンク 3" xfId="4" xr:uid="{E6EA83AD-8EAA-4427-8F66-A9CD2040D10B}"/>
    <cellStyle name="桁区切り" xfId="8" builtinId="6"/>
    <cellStyle name="桁区切り 2" xfId="7" xr:uid="{D72F4317-D4DB-42FE-B8E5-AC20F25C5DFF}"/>
    <cellStyle name="標準" xfId="0" builtinId="0"/>
    <cellStyle name="標準 2" xfId="2" xr:uid="{00000000-0005-0000-0000-000003000000}"/>
    <cellStyle name="標準 2 2" xfId="1" xr:uid="{00000000-0005-0000-0000-000004000000}"/>
    <cellStyle name="標準 2 3" xfId="5" xr:uid="{396E8149-07A0-4B9B-AD39-16F0A0AA80D9}"/>
    <cellStyle name="標準 3" xfId="6" xr:uid="{9AB3A002-28E2-4D36-998E-86A5118FB376}"/>
  </cellStyles>
  <dxfs count="0"/>
  <tableStyles count="0" defaultTableStyle="TableStyleMedium2" defaultPivotStyle="PivotStyleLight16"/>
  <colors>
    <mruColors>
      <color rgb="FFFF99FF"/>
      <color rgb="FFFFCCFF"/>
      <color rgb="FFFF66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225911</xdr:colOff>
      <xdr:row>9</xdr:row>
      <xdr:rowOff>139850</xdr:rowOff>
    </xdr:from>
    <xdr:to>
      <xdr:col>11</xdr:col>
      <xdr:colOff>484991</xdr:colOff>
      <xdr:row>13</xdr:row>
      <xdr:rowOff>25548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16993" y="2363097"/>
          <a:ext cx="2329927" cy="844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599755</xdr:colOff>
      <xdr:row>0</xdr:row>
      <xdr:rowOff>149075</xdr:rowOff>
    </xdr:from>
    <xdr:to>
      <xdr:col>6</xdr:col>
      <xdr:colOff>195448</xdr:colOff>
      <xdr:row>0</xdr:row>
      <xdr:rowOff>583415</xdr:rowOff>
    </xdr:to>
    <xdr:sp macro="" textlink="">
      <xdr:nvSpPr>
        <xdr:cNvPr id="2" name="テキスト ボックス 1">
          <a:extLst>
            <a:ext uri="{FF2B5EF4-FFF2-40B4-BE49-F238E27FC236}">
              <a16:creationId xmlns:a16="http://schemas.microsoft.com/office/drawing/2014/main" id="{30F57003-7FDE-442A-8CB8-A5B3C90F20C7}"/>
            </a:ext>
          </a:extLst>
        </xdr:cNvPr>
        <xdr:cNvSpPr txBox="1"/>
      </xdr:nvSpPr>
      <xdr:spPr>
        <a:xfrm>
          <a:off x="3118837" y="149075"/>
          <a:ext cx="153207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10</xdr:col>
      <xdr:colOff>296532</xdr:colOff>
      <xdr:row>11</xdr:row>
      <xdr:rowOff>0</xdr:rowOff>
    </xdr:from>
    <xdr:to>
      <xdr:col>15</xdr:col>
      <xdr:colOff>493058</xdr:colOff>
      <xdr:row>15</xdr:row>
      <xdr:rowOff>538</xdr:rowOff>
    </xdr:to>
    <xdr:sp macro="" textlink="">
      <xdr:nvSpPr>
        <xdr:cNvPr id="3" name="テキスト ボックス 2">
          <a:extLst>
            <a:ext uri="{FF2B5EF4-FFF2-40B4-BE49-F238E27FC236}">
              <a16:creationId xmlns:a16="http://schemas.microsoft.com/office/drawing/2014/main" id="{7C91E171-3C78-47D4-9559-6ED49FAE5BCB}"/>
            </a:ext>
          </a:extLst>
        </xdr:cNvPr>
        <xdr:cNvSpPr txBox="1"/>
      </xdr:nvSpPr>
      <xdr:spPr>
        <a:xfrm>
          <a:off x="8835414" y="2588559"/>
          <a:ext cx="4118585" cy="1053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灰色部分は３事業計画書（別紙２）シートを入力後に自動計算されます。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368E40FD-E8BA-4A14-8019-AB62EA761C85}"/>
            </a:ext>
          </a:extLst>
        </xdr:cNvPr>
        <xdr:cNvSpPr txBox="1"/>
      </xdr:nvSpPr>
      <xdr:spPr>
        <a:xfrm>
          <a:off x="2280537" y="53340"/>
          <a:ext cx="1342558"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p>
      </xdr:txBody>
    </xdr:sp>
    <xdr:clientData/>
  </xdr:twoCellAnchor>
  <xdr:twoCellAnchor>
    <xdr:from>
      <xdr:col>25</xdr:col>
      <xdr:colOff>0</xdr:colOff>
      <xdr:row>19</xdr:row>
      <xdr:rowOff>0</xdr:rowOff>
    </xdr:from>
    <xdr:to>
      <xdr:col>32</xdr:col>
      <xdr:colOff>109818</xdr:colOff>
      <xdr:row>22</xdr:row>
      <xdr:rowOff>143985</xdr:rowOff>
    </xdr:to>
    <xdr:sp macro="" textlink="">
      <xdr:nvSpPr>
        <xdr:cNvPr id="4" name="テキスト ボックス 3">
          <a:extLst>
            <a:ext uri="{FF2B5EF4-FFF2-40B4-BE49-F238E27FC236}">
              <a16:creationId xmlns:a16="http://schemas.microsoft.com/office/drawing/2014/main" id="{978C0447-1898-47B3-BC32-5A2ABC399BBE}"/>
            </a:ext>
          </a:extLst>
        </xdr:cNvPr>
        <xdr:cNvSpPr txBox="1"/>
      </xdr:nvSpPr>
      <xdr:spPr>
        <a:xfrm>
          <a:off x="8594912" y="4000500"/>
          <a:ext cx="3437965" cy="64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6D9E6EA5-A3C6-4F1B-8D7F-C3D0DE7C9D05}"/>
            </a:ext>
          </a:extLst>
        </xdr:cNvPr>
        <xdr:cNvSpPr txBox="1"/>
      </xdr:nvSpPr>
      <xdr:spPr>
        <a:xfrm>
          <a:off x="2286000" y="53340"/>
          <a:ext cx="1331344"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事業計画書用（３</a:t>
          </a:r>
        </a:p>
      </xdr:txBody>
    </xdr:sp>
    <xdr:clientData/>
  </xdr:twoCellAnchor>
  <xdr:twoCellAnchor>
    <xdr:from>
      <xdr:col>24</xdr:col>
      <xdr:colOff>0</xdr:colOff>
      <xdr:row>16</xdr:row>
      <xdr:rowOff>93452</xdr:rowOff>
    </xdr:from>
    <xdr:to>
      <xdr:col>29</xdr:col>
      <xdr:colOff>247829</xdr:colOff>
      <xdr:row>19</xdr:row>
      <xdr:rowOff>172528</xdr:rowOff>
    </xdr:to>
    <xdr:sp macro="" textlink="">
      <xdr:nvSpPr>
        <xdr:cNvPr id="3" name="テキスト ボックス 2">
          <a:extLst>
            <a:ext uri="{FF2B5EF4-FFF2-40B4-BE49-F238E27FC236}">
              <a16:creationId xmlns:a16="http://schemas.microsoft.com/office/drawing/2014/main" id="{E4DA0833-248B-4778-9652-CC4FFE0407FA}"/>
            </a:ext>
          </a:extLst>
        </xdr:cNvPr>
        <xdr:cNvSpPr txBox="1"/>
      </xdr:nvSpPr>
      <xdr:spPr>
        <a:xfrm>
          <a:off x="6728604" y="3853131"/>
          <a:ext cx="2296602" cy="5966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endParaRPr kumimoji="1" lang="ja-JP" altLang="en-US" sz="1600">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24</xdr:col>
      <xdr:colOff>0</xdr:colOff>
      <xdr:row>17</xdr:row>
      <xdr:rowOff>1</xdr:rowOff>
    </xdr:from>
    <xdr:to>
      <xdr:col>32</xdr:col>
      <xdr:colOff>266700</xdr:colOff>
      <xdr:row>20</xdr:row>
      <xdr:rowOff>43133</xdr:rowOff>
    </xdr:to>
    <xdr:sp macro="" textlink="">
      <xdr:nvSpPr>
        <xdr:cNvPr id="4" name="テキスト ボックス 3">
          <a:extLst>
            <a:ext uri="{FF2B5EF4-FFF2-40B4-BE49-F238E27FC236}">
              <a16:creationId xmlns:a16="http://schemas.microsoft.com/office/drawing/2014/main" id="{E545F691-7903-4528-A0B8-D554BC363D9C}"/>
            </a:ext>
          </a:extLst>
        </xdr:cNvPr>
        <xdr:cNvSpPr txBox="1"/>
      </xdr:nvSpPr>
      <xdr:spPr>
        <a:xfrm>
          <a:off x="6934200" y="3840481"/>
          <a:ext cx="3147060" cy="6527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latin typeface="HG創英角ｺﾞｼｯｸUB" panose="020B0909000000000000" pitchFamily="49" charset="-128"/>
              <a:ea typeface="HG創英角ｺﾞｼｯｸUB" panose="020B0909000000000000" pitchFamily="49" charset="-128"/>
            </a:rPr>
            <a:t>青色</a:t>
          </a:r>
          <a:r>
            <a:rPr kumimoji="1" lang="ja-JP" altLang="en-US" sz="1600">
              <a:latin typeface="HG創英角ｺﾞｼｯｸUB" panose="020B0909000000000000" pitchFamily="49" charset="-128"/>
              <a:ea typeface="HG創英角ｺﾞｼｯｸUB" panose="020B0909000000000000" pitchFamily="49" charset="-128"/>
            </a:rPr>
            <a:t>の箇所を記入してください。</a:t>
          </a:r>
          <a:br>
            <a:rPr kumimoji="1" lang="en-US" altLang="ja-JP" sz="1600">
              <a:latin typeface="HG創英角ｺﾞｼｯｸUB" panose="020B0909000000000000" pitchFamily="49" charset="-128"/>
              <a:ea typeface="HG創英角ｺﾞｼｯｸUB" panose="020B0909000000000000" pitchFamily="49" charset="-128"/>
            </a:rPr>
          </a:br>
          <a:r>
            <a:rPr kumimoji="1" lang="ja-JP" altLang="en-US" sz="1600">
              <a:latin typeface="HG創英角ｺﾞｼｯｸUB" panose="020B0909000000000000" pitchFamily="49" charset="-128"/>
              <a:ea typeface="HG創英角ｺﾞｼｯｸUB" panose="020B0909000000000000" pitchFamily="49" charset="-128"/>
            </a:rPr>
            <a:t>灰色の箇所は自動計算されます。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30480</xdr:colOff>
      <xdr:row>0</xdr:row>
      <xdr:rowOff>53340</xdr:rowOff>
    </xdr:from>
    <xdr:to>
      <xdr:col>12</xdr:col>
      <xdr:colOff>35944</xdr:colOff>
      <xdr:row>0</xdr:row>
      <xdr:rowOff>487680</xdr:rowOff>
    </xdr:to>
    <xdr:sp macro="" textlink="">
      <xdr:nvSpPr>
        <xdr:cNvPr id="2" name="テキスト ボックス 1">
          <a:extLst>
            <a:ext uri="{FF2B5EF4-FFF2-40B4-BE49-F238E27FC236}">
              <a16:creationId xmlns:a16="http://schemas.microsoft.com/office/drawing/2014/main" id="{759CAE62-EA59-4F77-9E3C-2CAAC5F5E64C}"/>
            </a:ext>
          </a:extLst>
        </xdr:cNvPr>
        <xdr:cNvSpPr txBox="1"/>
      </xdr:nvSpPr>
      <xdr:spPr>
        <a:xfrm>
          <a:off x="2791609" y="53340"/>
          <a:ext cx="1977700" cy="43434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事業計画書用</a:t>
          </a:r>
          <a:endParaRPr kumimoji="1" lang="en-US" altLang="ja-JP"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3A2C-DD04-4E66-AA5C-4285D9E5D40E}">
  <sheetPr>
    <tabColor rgb="FFFFC000"/>
    <pageSetUpPr fitToPage="1"/>
  </sheetPr>
  <dimension ref="A1:I41"/>
  <sheetViews>
    <sheetView showGridLines="0" tabSelected="1" view="pageBreakPreview" zoomScale="85" zoomScaleNormal="100" zoomScaleSheetLayoutView="85" workbookViewId="0"/>
  </sheetViews>
  <sheetFormatPr defaultColWidth="10" defaultRowHeight="13.2"/>
  <cols>
    <col min="1" max="1" width="17.88671875" style="8" customWidth="1"/>
    <col min="2" max="2" width="9.44140625" style="8" customWidth="1"/>
    <col min="3" max="3" width="20.6640625" style="8" customWidth="1"/>
    <col min="4" max="4" width="7.44140625" style="8" customWidth="1"/>
    <col min="5" max="5" width="7.88671875" style="8" customWidth="1"/>
    <col min="6" max="6" width="32.44140625" style="8" customWidth="1"/>
    <col min="7" max="7" width="6" style="3" customWidth="1"/>
    <col min="8" max="8" width="1.6640625" style="3" customWidth="1"/>
    <col min="9" max="16384" width="10" style="3"/>
  </cols>
  <sheetData>
    <row r="1" spans="1:9" ht="61.95" customHeight="1"/>
    <row r="2" spans="1:9" ht="14.4">
      <c r="A2" s="12" t="s">
        <v>169</v>
      </c>
      <c r="B2" s="1"/>
      <c r="C2" s="1"/>
      <c r="D2" s="1"/>
      <c r="E2" s="1"/>
      <c r="F2" s="2"/>
    </row>
    <row r="3" spans="1:9" ht="14.4">
      <c r="A3" s="12"/>
      <c r="B3" s="1"/>
      <c r="C3" s="1"/>
      <c r="D3" s="1"/>
      <c r="E3" s="1"/>
      <c r="F3" s="224" t="s">
        <v>70</v>
      </c>
      <c r="G3" s="224"/>
    </row>
    <row r="4" spans="1:9" ht="14.4">
      <c r="A4" s="1"/>
      <c r="B4" s="1"/>
      <c r="C4" s="1"/>
      <c r="D4" s="1"/>
      <c r="E4" s="1"/>
      <c r="F4" s="224" t="s">
        <v>1</v>
      </c>
      <c r="G4" s="224"/>
      <c r="I4" s="4"/>
    </row>
    <row r="5" spans="1:9" ht="14.4">
      <c r="A5" s="1"/>
      <c r="B5" s="1"/>
      <c r="C5" s="1"/>
      <c r="D5" s="1"/>
      <c r="E5" s="1"/>
      <c r="F5" s="46"/>
      <c r="G5" s="46"/>
      <c r="I5" s="4"/>
    </row>
    <row r="6" spans="1:9" ht="14.4">
      <c r="A6" s="1"/>
      <c r="B6" s="1"/>
      <c r="C6" s="1"/>
      <c r="D6" s="1"/>
      <c r="E6" s="1"/>
      <c r="F6" s="2"/>
    </row>
    <row r="7" spans="1:9" ht="14.4">
      <c r="A7" s="8" t="s">
        <v>56</v>
      </c>
      <c r="B7" s="1"/>
      <c r="C7" s="1"/>
      <c r="D7" s="1"/>
      <c r="E7" s="1"/>
      <c r="F7" s="1"/>
    </row>
    <row r="8" spans="1:9" ht="14.4">
      <c r="B8" s="1"/>
      <c r="C8" s="1"/>
      <c r="D8" s="1"/>
      <c r="E8" s="1"/>
      <c r="F8" s="1"/>
    </row>
    <row r="9" spans="1:9" ht="14.4">
      <c r="B9" s="1"/>
      <c r="C9" s="1"/>
      <c r="D9" s="1"/>
      <c r="E9" s="1"/>
      <c r="F9" s="1"/>
    </row>
    <row r="10" spans="1:9" ht="14.4">
      <c r="A10" s="1"/>
      <c r="B10" s="1"/>
      <c r="C10" s="1"/>
      <c r="D10" s="225" t="s">
        <v>73</v>
      </c>
      <c r="E10" s="225"/>
      <c r="F10" s="227" t="s">
        <v>2</v>
      </c>
      <c r="G10" s="227"/>
    </row>
    <row r="11" spans="1:9" ht="19.95" customHeight="1">
      <c r="A11" s="1"/>
      <c r="B11" s="1"/>
      <c r="C11" s="1"/>
      <c r="D11" s="1"/>
      <c r="E11" s="1"/>
      <c r="F11" s="227"/>
      <c r="G11" s="227"/>
    </row>
    <row r="12" spans="1:9" ht="19.95" customHeight="1">
      <c r="A12" s="1"/>
      <c r="B12" s="1"/>
      <c r="C12" s="1"/>
      <c r="D12" s="225" t="s">
        <v>74</v>
      </c>
      <c r="E12" s="226"/>
      <c r="F12" s="229"/>
      <c r="G12" s="229"/>
    </row>
    <row r="13" spans="1:9" ht="21.6" customHeight="1">
      <c r="A13" s="1"/>
      <c r="B13" s="1"/>
      <c r="C13" s="1"/>
      <c r="D13" s="225" t="s">
        <v>75</v>
      </c>
      <c r="E13" s="226"/>
      <c r="F13" s="228"/>
      <c r="G13" s="228"/>
    </row>
    <row r="14" spans="1:9" ht="21" customHeight="1">
      <c r="A14" s="1"/>
      <c r="B14" s="1"/>
      <c r="C14" s="1"/>
      <c r="D14" s="78"/>
      <c r="E14" s="79"/>
      <c r="F14" s="81"/>
      <c r="G14" s="81"/>
    </row>
    <row r="15" spans="1:9" ht="12.75" customHeight="1">
      <c r="A15" s="2"/>
      <c r="B15" s="5"/>
      <c r="C15" s="220"/>
      <c r="D15" s="220"/>
      <c r="E15" s="220"/>
      <c r="F15" s="220"/>
    </row>
    <row r="16" spans="1:9" ht="12.75" customHeight="1">
      <c r="A16" s="2"/>
      <c r="B16" s="5"/>
      <c r="C16" s="220"/>
      <c r="D16" s="220"/>
      <c r="E16" s="220"/>
      <c r="F16" s="220"/>
    </row>
    <row r="17" spans="1:7" ht="14.4">
      <c r="A17" s="221" t="s">
        <v>168</v>
      </c>
      <c r="B17" s="221"/>
      <c r="C17" s="221"/>
      <c r="D17" s="221"/>
      <c r="E17" s="221"/>
      <c r="F17" s="221"/>
    </row>
    <row r="18" spans="1:7" ht="14.4">
      <c r="A18" s="6"/>
      <c r="B18" s="6"/>
      <c r="C18" s="6"/>
      <c r="D18" s="6"/>
      <c r="E18" s="6"/>
      <c r="F18" s="6"/>
    </row>
    <row r="19" spans="1:7" ht="14.4">
      <c r="A19" s="222"/>
      <c r="B19" s="222"/>
      <c r="C19" s="222"/>
      <c r="D19" s="222"/>
      <c r="E19" s="222"/>
      <c r="F19" s="222"/>
    </row>
    <row r="20" spans="1:7">
      <c r="A20" s="223" t="s">
        <v>57</v>
      </c>
      <c r="B20" s="223"/>
      <c r="C20" s="223"/>
      <c r="D20" s="223"/>
      <c r="E20" s="223"/>
      <c r="F20" s="223"/>
      <c r="G20" s="223"/>
    </row>
    <row r="23" spans="1:7" ht="14.4">
      <c r="A23" s="1"/>
      <c r="B23" s="1"/>
      <c r="C23" s="2" t="s">
        <v>0</v>
      </c>
      <c r="D23" s="1"/>
      <c r="E23" s="1"/>
      <c r="F23" s="1"/>
    </row>
    <row r="24" spans="1:7" ht="14.4">
      <c r="A24" s="1"/>
      <c r="B24" s="1"/>
      <c r="C24" s="1"/>
      <c r="D24" s="1"/>
      <c r="E24" s="1"/>
      <c r="F24" s="1"/>
    </row>
    <row r="25" spans="1:7" ht="13.2" customHeight="1">
      <c r="A25" s="1" t="s">
        <v>58</v>
      </c>
      <c r="B25" s="1" t="s">
        <v>59</v>
      </c>
      <c r="C25" s="143">
        <f>'２所要額調書（別紙１）'!F72</f>
        <v>0</v>
      </c>
      <c r="D25" s="1" t="s">
        <v>60</v>
      </c>
      <c r="E25" s="1"/>
      <c r="F25" s="1"/>
    </row>
    <row r="26" spans="1:7" ht="13.2" customHeight="1">
      <c r="A26" s="7"/>
      <c r="B26" s="71"/>
      <c r="C26" s="71"/>
      <c r="D26" s="71"/>
      <c r="E26" s="71"/>
      <c r="F26" s="71"/>
    </row>
    <row r="27" spans="1:7" ht="13.2" customHeight="1">
      <c r="A27" s="80" t="s">
        <v>71</v>
      </c>
    </row>
    <row r="28" spans="1:7" ht="13.2" customHeight="1">
      <c r="A28" s="80"/>
      <c r="B28" s="9"/>
    </row>
    <row r="29" spans="1:7" ht="13.2" customHeight="1">
      <c r="A29" s="80" t="s">
        <v>72</v>
      </c>
      <c r="B29" s="9"/>
    </row>
    <row r="30" spans="1:7" ht="13.2" customHeight="1">
      <c r="A30" s="80"/>
      <c r="B30" s="9"/>
    </row>
    <row r="31" spans="1:7" ht="13.2" customHeight="1">
      <c r="A31" s="80" t="s">
        <v>149</v>
      </c>
      <c r="B31" s="9"/>
    </row>
    <row r="32" spans="1:7" ht="21" customHeight="1">
      <c r="A32" s="8" t="s">
        <v>150</v>
      </c>
      <c r="B32" s="9"/>
    </row>
    <row r="33" spans="1:9" s="8" customFormat="1" ht="19.95" customHeight="1">
      <c r="A33" s="8" t="s">
        <v>151</v>
      </c>
      <c r="B33" s="9"/>
      <c r="G33" s="3"/>
      <c r="H33" s="3"/>
      <c r="I33" s="3"/>
    </row>
    <row r="34" spans="1:9" s="8" customFormat="1" ht="19.95" customHeight="1">
      <c r="A34" s="8" t="s">
        <v>152</v>
      </c>
      <c r="B34" s="9"/>
      <c r="G34" s="3"/>
      <c r="H34" s="3"/>
      <c r="I34" s="3"/>
    </row>
    <row r="35" spans="1:9" s="8" customFormat="1" ht="13.2" customHeight="1">
      <c r="B35" s="9"/>
      <c r="G35" s="3"/>
      <c r="H35" s="3"/>
      <c r="I35" s="3"/>
    </row>
    <row r="36" spans="1:9" s="8" customFormat="1" ht="13.2" customHeight="1">
      <c r="B36" s="9"/>
      <c r="G36" s="3"/>
      <c r="H36" s="3"/>
      <c r="I36" s="3"/>
    </row>
    <row r="37" spans="1:9" s="8" customFormat="1" ht="13.2" customHeight="1">
      <c r="B37" s="9"/>
      <c r="G37" s="3"/>
      <c r="H37" s="3"/>
      <c r="I37" s="3"/>
    </row>
    <row r="38" spans="1:9" s="8" customFormat="1">
      <c r="B38" s="10"/>
      <c r="C38" s="11"/>
      <c r="G38" s="3"/>
      <c r="H38" s="3"/>
      <c r="I38" s="3"/>
    </row>
    <row r="39" spans="1:9" s="8" customFormat="1">
      <c r="B39" s="9"/>
      <c r="C39" s="11"/>
      <c r="G39" s="3"/>
      <c r="H39" s="3"/>
      <c r="I39" s="3"/>
    </row>
    <row r="41" spans="1:9" s="8" customFormat="1">
      <c r="G41" s="3"/>
      <c r="H41" s="3"/>
      <c r="I41" s="3"/>
    </row>
  </sheetData>
  <mergeCells count="13">
    <mergeCell ref="F3:G3"/>
    <mergeCell ref="F4:G4"/>
    <mergeCell ref="D13:E13"/>
    <mergeCell ref="D10:E10"/>
    <mergeCell ref="D12:E12"/>
    <mergeCell ref="F10:G11"/>
    <mergeCell ref="F13:G13"/>
    <mergeCell ref="F12:G12"/>
    <mergeCell ref="C16:F16"/>
    <mergeCell ref="A17:F17"/>
    <mergeCell ref="A19:F19"/>
    <mergeCell ref="A20:G20"/>
    <mergeCell ref="C15:F15"/>
  </mergeCells>
  <phoneticPr fontId="1"/>
  <pageMargins left="0.70866141732283472" right="0.2" top="0.54" bottom="0.55118110236220474" header="0.31496062992125984" footer="0.31496062992125984"/>
  <pageSetup paperSize="9" scale="9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BC99-CB70-46F7-87ED-72C256CD93BA}">
  <sheetPr>
    <tabColor rgb="FFFFC000"/>
  </sheetPr>
  <dimension ref="A1:S83"/>
  <sheetViews>
    <sheetView view="pageBreakPreview" topLeftCell="A42" zoomScale="85" zoomScaleNormal="100" zoomScaleSheetLayoutView="85" workbookViewId="0">
      <selection activeCell="G66" sqref="G66"/>
    </sheetView>
  </sheetViews>
  <sheetFormatPr defaultColWidth="10.21875" defaultRowHeight="15" customHeight="1"/>
  <cols>
    <col min="1" max="1" width="1.44140625" style="55" customWidth="1"/>
    <col min="2" max="2" width="5.6640625" style="55" customWidth="1"/>
    <col min="3" max="3" width="14.109375" style="55" customWidth="1"/>
    <col min="4" max="4" width="15.44140625" style="55" customWidth="1"/>
    <col min="5" max="7" width="14.109375" style="55" customWidth="1"/>
    <col min="8" max="8" width="16.6640625" style="55" customWidth="1"/>
    <col min="9" max="9" width="14.109375" style="55" customWidth="1"/>
    <col min="10" max="10" width="2.33203125" style="55" customWidth="1"/>
    <col min="11" max="18" width="10.21875" style="55"/>
    <col min="19" max="19" width="0" style="55" hidden="1" customWidth="1"/>
    <col min="20" max="16384" width="10.21875" style="55"/>
  </cols>
  <sheetData>
    <row r="1" spans="1:19" s="54" customFormat="1" ht="61.95" customHeight="1">
      <c r="A1" s="53"/>
      <c r="B1" s="53"/>
      <c r="C1" s="53"/>
      <c r="D1" s="53"/>
      <c r="E1" s="53"/>
      <c r="F1" s="53"/>
    </row>
    <row r="2" spans="1:19" ht="15" customHeight="1">
      <c r="B2" s="55" t="s">
        <v>68</v>
      </c>
    </row>
    <row r="3" spans="1:19" ht="15" customHeight="1">
      <c r="B3" s="215" t="s">
        <v>170</v>
      </c>
      <c r="C3" s="215"/>
      <c r="D3" s="215"/>
      <c r="E3" s="215"/>
      <c r="F3" s="215"/>
      <c r="G3" s="215"/>
      <c r="H3" s="215"/>
      <c r="I3" s="215"/>
      <c r="J3" s="215"/>
      <c r="S3" s="55" t="s">
        <v>154</v>
      </c>
    </row>
    <row r="4" spans="1:19" ht="15" customHeight="1">
      <c r="S4" s="55" t="s">
        <v>157</v>
      </c>
    </row>
    <row r="5" spans="1:19" ht="15" customHeight="1">
      <c r="D5" s="144" t="s">
        <v>153</v>
      </c>
      <c r="E5" s="219"/>
      <c r="F5" s="219"/>
      <c r="G5" s="219"/>
      <c r="H5" s="219"/>
      <c r="I5" s="219"/>
      <c r="S5" s="55" t="s">
        <v>158</v>
      </c>
    </row>
    <row r="6" spans="1:19" ht="15" customHeight="1">
      <c r="D6" s="144" t="s">
        <v>155</v>
      </c>
      <c r="E6" s="219"/>
      <c r="F6" s="219"/>
      <c r="G6" s="219"/>
      <c r="H6" s="219"/>
      <c r="I6" s="219"/>
    </row>
    <row r="7" spans="1:19" ht="19.95" customHeight="1">
      <c r="D7" s="144" t="s">
        <v>156</v>
      </c>
      <c r="E7" s="216"/>
      <c r="F7" s="217"/>
      <c r="G7" s="217"/>
      <c r="H7" s="217"/>
      <c r="I7" s="218"/>
    </row>
    <row r="9" spans="1:19" ht="15" customHeight="1">
      <c r="C9" s="56" t="s">
        <v>9</v>
      </c>
    </row>
    <row r="10" spans="1:19" ht="9" customHeight="1">
      <c r="C10" s="56"/>
    </row>
    <row r="11" spans="1:19" ht="9.6" customHeight="1">
      <c r="B11" s="57"/>
      <c r="C11" s="58"/>
      <c r="D11" s="58"/>
      <c r="E11" s="58"/>
      <c r="F11" s="58"/>
      <c r="G11" s="58"/>
      <c r="H11" s="58"/>
      <c r="I11" s="58"/>
      <c r="J11" s="59"/>
    </row>
    <row r="12" spans="1:19" ht="15" customHeight="1">
      <c r="B12" s="60" t="s">
        <v>49</v>
      </c>
      <c r="J12" s="61"/>
    </row>
    <row r="13" spans="1:19" ht="8.4" customHeight="1">
      <c r="B13" s="62"/>
      <c r="J13" s="61"/>
    </row>
    <row r="14" spans="1:19" ht="15" customHeight="1">
      <c r="B14" s="63" t="str">
        <f>IF(I16&gt;0,"☑","")</f>
        <v/>
      </c>
      <c r="C14" s="55" t="s">
        <v>230</v>
      </c>
      <c r="J14" s="61"/>
    </row>
    <row r="15" spans="1:19" ht="43.2">
      <c r="B15" s="62"/>
      <c r="C15" s="64" t="s">
        <v>10</v>
      </c>
      <c r="D15" s="65" t="s">
        <v>11</v>
      </c>
      <c r="E15" s="86" t="s">
        <v>12</v>
      </c>
      <c r="F15" s="87" t="s">
        <v>140</v>
      </c>
      <c r="G15" s="87" t="s">
        <v>141</v>
      </c>
      <c r="H15" s="87" t="s">
        <v>142</v>
      </c>
      <c r="I15" s="87" t="s">
        <v>139</v>
      </c>
      <c r="J15" s="61"/>
    </row>
    <row r="16" spans="1:19" ht="24" customHeight="1">
      <c r="B16" s="62"/>
      <c r="C16" s="88">
        <f>'３事業計画書（別紙２）（人材確保体制構築）'!D30</f>
        <v>0</v>
      </c>
      <c r="D16" s="82"/>
      <c r="E16" s="88">
        <f>C16-D16</f>
        <v>0</v>
      </c>
      <c r="F16" s="88">
        <f>E16</f>
        <v>0</v>
      </c>
      <c r="G16" s="88">
        <v>100000</v>
      </c>
      <c r="H16" s="135">
        <f>MIN(F16,G16)</f>
        <v>0</v>
      </c>
      <c r="I16" s="88">
        <f>ROUNDDOWN(H16,-3)</f>
        <v>0</v>
      </c>
      <c r="J16" s="61"/>
    </row>
    <row r="17" spans="2:10" ht="8.4" customHeight="1">
      <c r="B17" s="62"/>
      <c r="H17" s="137"/>
      <c r="J17" s="61"/>
    </row>
    <row r="18" spans="2:10" ht="15" customHeight="1">
      <c r="B18" s="63" t="str">
        <f>IF(I20&gt;0,"☑","")</f>
        <v/>
      </c>
      <c r="C18" s="55" t="s">
        <v>240</v>
      </c>
      <c r="H18" s="138"/>
      <c r="J18" s="61"/>
    </row>
    <row r="19" spans="2:10" ht="43.2">
      <c r="B19" s="62"/>
      <c r="C19" s="64" t="s">
        <v>10</v>
      </c>
      <c r="D19" s="65" t="s">
        <v>11</v>
      </c>
      <c r="E19" s="86" t="s">
        <v>12</v>
      </c>
      <c r="F19" s="87" t="s">
        <v>140</v>
      </c>
      <c r="G19" s="87" t="s">
        <v>141</v>
      </c>
      <c r="H19" s="136" t="s">
        <v>142</v>
      </c>
      <c r="I19" s="87" t="s">
        <v>139</v>
      </c>
      <c r="J19" s="61"/>
    </row>
    <row r="20" spans="2:10" ht="24" customHeight="1">
      <c r="B20" s="62"/>
      <c r="C20" s="88">
        <f>'３事業計画書（別紙２）（人材確保体制構築）'!D42</f>
        <v>0</v>
      </c>
      <c r="D20" s="82"/>
      <c r="E20" s="88">
        <f>C20-D20</f>
        <v>0</v>
      </c>
      <c r="F20" s="88">
        <f>E20</f>
        <v>0</v>
      </c>
      <c r="G20" s="88">
        <v>300000</v>
      </c>
      <c r="H20" s="135">
        <f>MIN(F20,G20)</f>
        <v>0</v>
      </c>
      <c r="I20" s="88">
        <f>ROUNDDOWN(H20,-3)</f>
        <v>0</v>
      </c>
      <c r="J20" s="61"/>
    </row>
    <row r="21" spans="2:10" ht="8.4" customHeight="1">
      <c r="B21" s="62"/>
      <c r="H21" s="137"/>
      <c r="J21" s="61"/>
    </row>
    <row r="22" spans="2:10" ht="15" customHeight="1">
      <c r="B22" s="63" t="str">
        <f>IF(I24&gt;0,"☑","")</f>
        <v/>
      </c>
      <c r="C22" s="55" t="s">
        <v>231</v>
      </c>
      <c r="H22" s="138"/>
      <c r="J22" s="61"/>
    </row>
    <row r="23" spans="2:10" ht="43.2">
      <c r="B23" s="62"/>
      <c r="C23" s="64" t="s">
        <v>10</v>
      </c>
      <c r="D23" s="65" t="s">
        <v>11</v>
      </c>
      <c r="E23" s="86" t="s">
        <v>12</v>
      </c>
      <c r="F23" s="87" t="s">
        <v>140</v>
      </c>
      <c r="G23" s="87" t="s">
        <v>141</v>
      </c>
      <c r="H23" s="136" t="s">
        <v>142</v>
      </c>
      <c r="I23" s="87" t="s">
        <v>139</v>
      </c>
      <c r="J23" s="61"/>
    </row>
    <row r="24" spans="2:10" ht="24" customHeight="1">
      <c r="B24" s="62"/>
      <c r="C24" s="88">
        <f>IF('３事業計画書（別紙２）（人材確保体制構築）'!J10="該当する",'３事業計画書（別紙２）（人材確保体制構築）'!L60*3500+'３事業計画書（別紙２）（人材確保体制構築）'!O60*5000,IF('３事業計画書（別紙２）（人材確保体制構築）'!J10="該当しない",'３事業計画書（別紙２）（人材確保体制構築）'!L60*2500+'３事業計画書（別紙２）（人材確保体制構築）'!O60*4000,0))</f>
        <v>0</v>
      </c>
      <c r="D24" s="82"/>
      <c r="E24" s="88">
        <f>C24-D24</f>
        <v>0</v>
      </c>
      <c r="F24" s="88">
        <f>E24</f>
        <v>0</v>
      </c>
      <c r="G24" s="88">
        <f>IF('３事業計画書（別紙２）（人材確保体制構築）'!J10="該当する",'３事業計画書（別紙２）（人材確保体制構築）'!L60*3500+'３事業計画書（別紙２）（人材確保体制構築）'!O60*5000,IF('３事業計画書（別紙２）（人材確保体制構築）'!J10="該当しない",'３事業計画書（別紙２）（人材確保体制構築）'!L60*2500+'３事業計画書（別紙２）（人材確保体制構築）'!O60*4000,0))</f>
        <v>0</v>
      </c>
      <c r="H24" s="135">
        <f t="shared" ref="H24" si="0">MIN(F24,G24)</f>
        <v>0</v>
      </c>
      <c r="I24" s="88">
        <f>ROUNDDOWN(H24,-3)</f>
        <v>0</v>
      </c>
      <c r="J24" s="61"/>
    </row>
    <row r="25" spans="2:10" ht="8.4" customHeight="1">
      <c r="B25" s="62"/>
      <c r="C25" s="83"/>
      <c r="D25" s="83"/>
      <c r="E25" s="83"/>
      <c r="F25" s="83"/>
      <c r="G25" s="83"/>
      <c r="H25" s="137"/>
      <c r="I25" s="83"/>
      <c r="J25" s="61"/>
    </row>
    <row r="26" spans="2:10" ht="15" customHeight="1">
      <c r="B26" s="63" t="str">
        <f>IF(I28&gt;0,"☑","")</f>
        <v/>
      </c>
      <c r="C26" s="55" t="s">
        <v>232</v>
      </c>
      <c r="H26" s="138"/>
      <c r="J26" s="61"/>
    </row>
    <row r="27" spans="2:10" ht="43.2">
      <c r="B27" s="62"/>
      <c r="C27" s="64" t="s">
        <v>10</v>
      </c>
      <c r="D27" s="65" t="s">
        <v>11</v>
      </c>
      <c r="E27" s="86" t="s">
        <v>12</v>
      </c>
      <c r="F27" s="87" t="s">
        <v>140</v>
      </c>
      <c r="G27" s="87" t="s">
        <v>141</v>
      </c>
      <c r="H27" s="136" t="s">
        <v>142</v>
      </c>
      <c r="I27" s="87" t="s">
        <v>139</v>
      </c>
      <c r="J27" s="61"/>
    </row>
    <row r="28" spans="2:10" ht="24" customHeight="1">
      <c r="B28" s="62"/>
      <c r="C28" s="88" cm="1">
        <f t="array" ref="C28">SUM('３事業計画書（別紙２）（人材確保体制構築）'!D71:E71+'３事業計画書（別紙２）（人材確保体制構築）'!D79:E79+'３事業計画書（別紙２）（人材確保体制構築）'!D87:E87)</f>
        <v>0</v>
      </c>
      <c r="D28" s="82"/>
      <c r="E28" s="88">
        <f>C28-D28</f>
        <v>0</v>
      </c>
      <c r="F28" s="88">
        <f>E28</f>
        <v>0</v>
      </c>
      <c r="G28" s="88">
        <f>SUM('３事業計画書（別紙２）（人材確保体制構築）'!AF71+'３事業計画書（別紙２）（人材確保体制構築）'!AF78+'３事業計画書（別紙２）（人材確保体制構築）'!AF87)</f>
        <v>0</v>
      </c>
      <c r="H28" s="88">
        <f>MIN(F28,G28)</f>
        <v>0</v>
      </c>
      <c r="I28" s="88">
        <f>ROUNDDOWN(H28,-3)</f>
        <v>0</v>
      </c>
      <c r="J28" s="61"/>
    </row>
    <row r="29" spans="2:10" ht="15" customHeight="1">
      <c r="B29" s="62"/>
      <c r="C29" s="16" t="s">
        <v>13</v>
      </c>
      <c r="D29" s="90">
        <f>I16+I20+I24+I28</f>
        <v>0</v>
      </c>
      <c r="E29" s="16" t="s">
        <v>14</v>
      </c>
      <c r="H29" s="139"/>
      <c r="J29" s="61"/>
    </row>
    <row r="30" spans="2:10" ht="15" customHeight="1">
      <c r="B30" s="66"/>
      <c r="C30" s="17"/>
      <c r="D30" s="17"/>
      <c r="E30" s="17"/>
      <c r="F30" s="17"/>
      <c r="G30" s="17"/>
      <c r="H30" s="139"/>
      <c r="I30" s="17"/>
      <c r="J30" s="67"/>
    </row>
    <row r="31" spans="2:10" ht="15" customHeight="1">
      <c r="B31" s="62"/>
      <c r="H31" s="140"/>
      <c r="J31" s="61"/>
    </row>
    <row r="32" spans="2:10" ht="15" customHeight="1">
      <c r="B32" s="60" t="s">
        <v>50</v>
      </c>
      <c r="H32" s="139"/>
      <c r="J32" s="61"/>
    </row>
    <row r="33" spans="2:11" ht="15" customHeight="1">
      <c r="B33" s="63" t="str">
        <f>IF(I35&gt;0,"☑","")</f>
        <v/>
      </c>
      <c r="C33" s="55" t="s">
        <v>233</v>
      </c>
      <c r="H33" s="138"/>
      <c r="J33" s="61"/>
    </row>
    <row r="34" spans="2:11" ht="43.2">
      <c r="B34" s="62"/>
      <c r="C34" s="64" t="s">
        <v>10</v>
      </c>
      <c r="D34" s="65" t="s">
        <v>11</v>
      </c>
      <c r="E34" s="86" t="s">
        <v>12</v>
      </c>
      <c r="F34" s="87" t="s">
        <v>140</v>
      </c>
      <c r="G34" s="87" t="s">
        <v>141</v>
      </c>
      <c r="H34" s="136" t="s">
        <v>142</v>
      </c>
      <c r="I34" s="87" t="s">
        <v>139</v>
      </c>
      <c r="J34" s="61"/>
    </row>
    <row r="35" spans="2:11" ht="24" customHeight="1">
      <c r="B35" s="62"/>
      <c r="C35" s="82"/>
      <c r="D35" s="82"/>
      <c r="E35" s="88">
        <f>C35-D35</f>
        <v>0</v>
      </c>
      <c r="F35" s="88">
        <f>E35</f>
        <v>0</v>
      </c>
      <c r="G35" s="88">
        <v>400000</v>
      </c>
      <c r="H35" s="135">
        <f>MIN(F35,G35)</f>
        <v>0</v>
      </c>
      <c r="I35" s="88">
        <f>ROUNDDOWN(H35,-3)</f>
        <v>0</v>
      </c>
      <c r="J35" s="61"/>
    </row>
    <row r="36" spans="2:11" ht="8.4" customHeight="1">
      <c r="B36" s="62"/>
      <c r="H36" s="137"/>
      <c r="J36" s="61"/>
    </row>
    <row r="37" spans="2:11" ht="15" customHeight="1">
      <c r="B37" s="63" t="str">
        <f>IF(I39&gt;0,"☑","")</f>
        <v/>
      </c>
      <c r="C37" s="55" t="s">
        <v>234</v>
      </c>
      <c r="H37" s="138"/>
      <c r="J37" s="61"/>
      <c r="K37" s="89"/>
    </row>
    <row r="38" spans="2:11" ht="43.2">
      <c r="B38" s="62"/>
      <c r="C38" s="64" t="s">
        <v>10</v>
      </c>
      <c r="D38" s="65" t="s">
        <v>11</v>
      </c>
      <c r="E38" s="86" t="s">
        <v>12</v>
      </c>
      <c r="F38" s="87" t="s">
        <v>140</v>
      </c>
      <c r="G38" s="87" t="s">
        <v>141</v>
      </c>
      <c r="H38" s="136" t="s">
        <v>142</v>
      </c>
      <c r="I38" s="87" t="s">
        <v>139</v>
      </c>
      <c r="J38" s="61"/>
    </row>
    <row r="39" spans="2:11" ht="24" customHeight="1">
      <c r="B39" s="62"/>
      <c r="C39" s="82"/>
      <c r="D39" s="82"/>
      <c r="E39" s="88">
        <f>C39-D39</f>
        <v>0</v>
      </c>
      <c r="F39" s="88">
        <f>E39</f>
        <v>0</v>
      </c>
      <c r="G39" s="88">
        <f>IF('３事業計画書（別紙２）（経営改善）'!L28&gt;0,'３事業計画書（別紙２）（経営改善）'!L28*100000,0)</f>
        <v>0</v>
      </c>
      <c r="H39" s="135">
        <f>MIN(F39,G39)</f>
        <v>0</v>
      </c>
      <c r="I39" s="88">
        <f>ROUNDDOWN(H39,-3)</f>
        <v>0</v>
      </c>
      <c r="J39" s="61"/>
    </row>
    <row r="40" spans="2:11" ht="8.4" customHeight="1">
      <c r="B40" s="62"/>
      <c r="H40" s="137"/>
      <c r="J40" s="61"/>
    </row>
    <row r="41" spans="2:11" ht="15" customHeight="1">
      <c r="B41" s="63" t="str">
        <f>IF(I43&gt;0,"☑","")</f>
        <v/>
      </c>
      <c r="C41" s="55" t="s">
        <v>235</v>
      </c>
      <c r="H41" s="138"/>
      <c r="J41" s="61"/>
    </row>
    <row r="42" spans="2:11" ht="43.2">
      <c r="B42" s="62"/>
      <c r="C42" s="64" t="s">
        <v>10</v>
      </c>
      <c r="D42" s="65" t="s">
        <v>11</v>
      </c>
      <c r="E42" s="86" t="s">
        <v>12</v>
      </c>
      <c r="F42" s="87" t="s">
        <v>140</v>
      </c>
      <c r="G42" s="87" t="s">
        <v>141</v>
      </c>
      <c r="H42" s="136" t="s">
        <v>142</v>
      </c>
      <c r="I42" s="87" t="s">
        <v>139</v>
      </c>
      <c r="J42" s="61"/>
    </row>
    <row r="43" spans="2:11" ht="24" customHeight="1">
      <c r="B43" s="62"/>
      <c r="C43" s="88">
        <f>'３事業計画書（別紙２）（経営改善）'!D50</f>
        <v>0</v>
      </c>
      <c r="D43" s="82"/>
      <c r="E43" s="88">
        <f>C43-D43</f>
        <v>0</v>
      </c>
      <c r="F43" s="88">
        <f>E43</f>
        <v>0</v>
      </c>
      <c r="G43" s="88">
        <f>IF('３事業計画書（別紙２）（経営改善）'!C41="○",2000000,IF(OR('３事業計画書（別紙２）（経営改善）'!C38="○",'３事業計画書（別紙２）（経営改善）'!C39="○",'３事業計画書（別紙２）（経営改善）'!C40="○"),1500000,0))</f>
        <v>0</v>
      </c>
      <c r="H43" s="135">
        <f>MIN(F43,G43)</f>
        <v>0</v>
      </c>
      <c r="I43" s="88">
        <f>ROUNDDOWN(H43,-3)</f>
        <v>0</v>
      </c>
      <c r="J43" s="61"/>
    </row>
    <row r="44" spans="2:11" ht="8.4" customHeight="1">
      <c r="B44" s="62"/>
      <c r="H44" s="137"/>
      <c r="J44" s="61"/>
    </row>
    <row r="45" spans="2:11" ht="15" customHeight="1">
      <c r="B45" s="63" t="str">
        <f>IF(I47&gt;0,"☑","")</f>
        <v/>
      </c>
      <c r="C45" s="55" t="s">
        <v>236</v>
      </c>
      <c r="H45" s="138"/>
      <c r="J45" s="61"/>
    </row>
    <row r="46" spans="2:11" ht="43.2">
      <c r="B46" s="62"/>
      <c r="C46" s="64" t="s">
        <v>10</v>
      </c>
      <c r="D46" s="65" t="s">
        <v>11</v>
      </c>
      <c r="E46" s="86" t="s">
        <v>12</v>
      </c>
      <c r="F46" s="87" t="s">
        <v>140</v>
      </c>
      <c r="G46" s="87" t="s">
        <v>141</v>
      </c>
      <c r="H46" s="136" t="s">
        <v>142</v>
      </c>
      <c r="I46" s="87" t="s">
        <v>139</v>
      </c>
      <c r="J46" s="61"/>
    </row>
    <row r="47" spans="2:11" ht="24" customHeight="1">
      <c r="B47" s="62"/>
      <c r="C47" s="82"/>
      <c r="D47" s="82"/>
      <c r="E47" s="88">
        <f>C47-D47</f>
        <v>0</v>
      </c>
      <c r="F47" s="88">
        <f>E47</f>
        <v>0</v>
      </c>
      <c r="G47" s="88">
        <v>300000</v>
      </c>
      <c r="H47" s="88">
        <f>MIN(F47,G47)</f>
        <v>0</v>
      </c>
      <c r="I47" s="88">
        <f>ROUNDDOWN(H47,-3)</f>
        <v>0</v>
      </c>
      <c r="J47" s="61"/>
    </row>
    <row r="48" spans="2:11" ht="8.25" customHeight="1">
      <c r="B48" s="62"/>
      <c r="J48" s="61"/>
    </row>
    <row r="49" spans="2:10" ht="15" customHeight="1">
      <c r="B49" s="63" t="str">
        <f>IF(I51&gt;0,"☑","")</f>
        <v/>
      </c>
      <c r="C49" s="55" t="s">
        <v>237</v>
      </c>
      <c r="H49" s="138"/>
      <c r="J49" s="61"/>
    </row>
    <row r="50" spans="2:10" ht="43.2">
      <c r="B50" s="62"/>
      <c r="C50" s="64" t="s">
        <v>10</v>
      </c>
      <c r="D50" s="65" t="s">
        <v>11</v>
      </c>
      <c r="E50" s="86" t="s">
        <v>12</v>
      </c>
      <c r="F50" s="87" t="s">
        <v>140</v>
      </c>
      <c r="G50" s="87" t="s">
        <v>141</v>
      </c>
      <c r="H50" s="136" t="s">
        <v>142</v>
      </c>
      <c r="I50" s="87" t="s">
        <v>139</v>
      </c>
      <c r="J50" s="61"/>
    </row>
    <row r="51" spans="2:10" ht="24" customHeight="1">
      <c r="B51" s="62"/>
      <c r="C51" s="88">
        <f>SUM('３事業計画書（別紙２）（経営改善）'!D81:E81)</f>
        <v>0</v>
      </c>
      <c r="D51" s="82"/>
      <c r="E51" s="88">
        <f>C51-D51</f>
        <v>0</v>
      </c>
      <c r="F51" s="88">
        <f>E51</f>
        <v>0</v>
      </c>
      <c r="G51" s="154">
        <f>IF('３事業計画書（別紙２）（経営改善）'!C75="○",100000,IF('３事業計画書（別紙２）（経営改善）'!C76="○",30000,0))</f>
        <v>0</v>
      </c>
      <c r="H51" s="88">
        <f>MIN(F51,G51)</f>
        <v>0</v>
      </c>
      <c r="I51" s="88">
        <f>ROUNDDOWN(H51,-3)</f>
        <v>0</v>
      </c>
      <c r="J51" s="61"/>
    </row>
    <row r="52" spans="2:10" ht="15" customHeight="1">
      <c r="B52" s="62"/>
      <c r="C52" s="16" t="s">
        <v>15</v>
      </c>
      <c r="D52" s="90">
        <f>I35+I39+I43+I47+I51</f>
        <v>0</v>
      </c>
      <c r="E52" s="16" t="s">
        <v>14</v>
      </c>
      <c r="J52" s="61"/>
    </row>
    <row r="53" spans="2:10" ht="15" customHeight="1">
      <c r="B53" s="68"/>
      <c r="C53" s="16"/>
      <c r="D53" s="16"/>
      <c r="E53" s="16"/>
      <c r="F53" s="16"/>
      <c r="G53" s="16"/>
      <c r="H53" s="16"/>
      <c r="I53" s="16"/>
      <c r="J53" s="69"/>
    </row>
    <row r="57" spans="2:10" ht="15" customHeight="1">
      <c r="B57" s="170" t="s">
        <v>225</v>
      </c>
      <c r="C57" s="58"/>
      <c r="D57" s="58"/>
      <c r="E57" s="58"/>
      <c r="F57" s="58"/>
      <c r="G57" s="58"/>
      <c r="H57" s="58"/>
      <c r="I57" s="58"/>
      <c r="J57" s="59"/>
    </row>
    <row r="58" spans="2:10" ht="15" customHeight="1">
      <c r="B58" s="63" t="str">
        <f>IF(I60&gt;0,"☑","")</f>
        <v/>
      </c>
      <c r="C58" s="159" t="s">
        <v>238</v>
      </c>
      <c r="D58" s="159"/>
      <c r="E58" s="159"/>
      <c r="F58" s="159"/>
      <c r="G58" s="159"/>
      <c r="H58" s="159"/>
      <c r="I58" s="159"/>
      <c r="J58" s="61"/>
    </row>
    <row r="59" spans="2:10" ht="43.2" customHeight="1">
      <c r="B59" s="62"/>
      <c r="C59" s="64" t="s">
        <v>10</v>
      </c>
      <c r="D59" s="65" t="s">
        <v>11</v>
      </c>
      <c r="E59" s="86" t="s">
        <v>12</v>
      </c>
      <c r="F59" s="87" t="s">
        <v>140</v>
      </c>
      <c r="G59" s="87" t="s">
        <v>141</v>
      </c>
      <c r="H59" s="87" t="s">
        <v>142</v>
      </c>
      <c r="I59" s="87" t="s">
        <v>139</v>
      </c>
      <c r="J59" s="61"/>
    </row>
    <row r="60" spans="2:10" ht="24" customHeight="1">
      <c r="B60" s="62"/>
      <c r="C60" s="88">
        <f>SUM('３事業計画書（別紙２）（地域の体制づくり）'!D17:E17)+SUM('３事業計画書（別紙２）（地域の体制づくり）'!F38:G38)</f>
        <v>0</v>
      </c>
      <c r="D60" s="82"/>
      <c r="E60" s="88">
        <f>C60-D60</f>
        <v>0</v>
      </c>
      <c r="F60" s="88">
        <f>E60</f>
        <v>0</v>
      </c>
      <c r="G60" s="88">
        <f>SUM('３事業計画書（別紙２）（地域の体制づくり）'!AF17+'３事業計画書（別紙２）（地域の体制づくり）'!AF38)</f>
        <v>0</v>
      </c>
      <c r="H60" s="88">
        <f>MIN(F60,G60)</f>
        <v>0</v>
      </c>
      <c r="I60" s="88">
        <f>ROUNDDOWN(H60,-3)</f>
        <v>0</v>
      </c>
      <c r="J60" s="61"/>
    </row>
    <row r="61" spans="2:10" ht="8.25" customHeight="1">
      <c r="B61" s="62"/>
      <c r="C61" s="159"/>
      <c r="D61" s="159"/>
      <c r="E61" s="159"/>
      <c r="F61" s="159"/>
      <c r="G61" s="159"/>
      <c r="H61" s="159"/>
      <c r="I61" s="159"/>
      <c r="J61" s="61"/>
    </row>
    <row r="62" spans="2:10" ht="15" customHeight="1">
      <c r="B62" s="172"/>
      <c r="C62" s="159" t="s">
        <v>239</v>
      </c>
      <c r="D62" s="159"/>
      <c r="E62" s="159"/>
      <c r="F62" s="159"/>
      <c r="G62" s="159"/>
      <c r="H62" s="159"/>
      <c r="I62" s="159"/>
      <c r="J62" s="61"/>
    </row>
    <row r="63" spans="2:10" ht="15" customHeight="1">
      <c r="B63" s="63" t="str">
        <f>IF(I65&gt;0,"☑","")</f>
        <v/>
      </c>
      <c r="C63" s="159" t="s">
        <v>227</v>
      </c>
      <c r="D63" s="159"/>
      <c r="E63" s="159"/>
      <c r="F63" s="159"/>
      <c r="G63" s="159"/>
      <c r="H63" s="159"/>
      <c r="I63" s="159"/>
      <c r="J63" s="61"/>
    </row>
    <row r="64" spans="2:10" ht="43.2" customHeight="1">
      <c r="B64" s="62"/>
      <c r="C64" s="64" t="s">
        <v>10</v>
      </c>
      <c r="D64" s="65" t="s">
        <v>11</v>
      </c>
      <c r="E64" s="86" t="s">
        <v>12</v>
      </c>
      <c r="F64" s="87" t="s">
        <v>140</v>
      </c>
      <c r="G64" s="87" t="s">
        <v>141</v>
      </c>
      <c r="H64" s="87" t="s">
        <v>142</v>
      </c>
      <c r="I64" s="87" t="s">
        <v>139</v>
      </c>
      <c r="J64" s="61"/>
    </row>
    <row r="65" spans="2:10" ht="24" customHeight="1">
      <c r="B65" s="62"/>
      <c r="C65" s="88">
        <f>SUM('３事業計画書（別紙２）（地域の体制づくり）'!D52:E52)</f>
        <v>0</v>
      </c>
      <c r="D65" s="82"/>
      <c r="E65" s="88">
        <f>C65-D65</f>
        <v>0</v>
      </c>
      <c r="F65" s="88">
        <f>E65</f>
        <v>0</v>
      </c>
      <c r="G65" s="88">
        <v>1500000</v>
      </c>
      <c r="H65" s="88">
        <f>MIN(F65,G65)</f>
        <v>0</v>
      </c>
      <c r="I65" s="88">
        <f>ROUNDDOWN(H65,-3)</f>
        <v>0</v>
      </c>
      <c r="J65" s="61"/>
    </row>
    <row r="66" spans="2:10" ht="15" customHeight="1">
      <c r="B66" s="63" t="str">
        <f>IF(I68&gt;0,"☑","")</f>
        <v/>
      </c>
      <c r="C66" s="138" t="s">
        <v>228</v>
      </c>
      <c r="D66" s="138"/>
      <c r="E66" s="138"/>
      <c r="F66" s="139"/>
      <c r="G66" s="139"/>
      <c r="H66" s="139"/>
      <c r="I66" s="139"/>
      <c r="J66" s="61"/>
    </row>
    <row r="67" spans="2:10" ht="43.2" customHeight="1">
      <c r="B67" s="62"/>
      <c r="C67" s="64" t="s">
        <v>10</v>
      </c>
      <c r="D67" s="65" t="s">
        <v>11</v>
      </c>
      <c r="E67" s="86" t="s">
        <v>12</v>
      </c>
      <c r="F67" s="87" t="s">
        <v>140</v>
      </c>
      <c r="G67" s="87" t="s">
        <v>141</v>
      </c>
      <c r="H67" s="87" t="s">
        <v>142</v>
      </c>
      <c r="I67" s="87" t="s">
        <v>139</v>
      </c>
      <c r="J67" s="61"/>
    </row>
    <row r="68" spans="2:10" ht="24" customHeight="1">
      <c r="B68" s="62"/>
      <c r="C68" s="88">
        <f>SUM('３事業計画書（別紙２）（地域の体制づくり）'!T65:U65)+SUM('３事業計画書（別紙２）（地域の体制づくり）'!M83:N83)</f>
        <v>0</v>
      </c>
      <c r="D68" s="82"/>
      <c r="E68" s="88">
        <f>C68-D68</f>
        <v>0</v>
      </c>
      <c r="F68" s="88">
        <f>E68</f>
        <v>0</v>
      </c>
      <c r="G68" s="88">
        <v>1000000</v>
      </c>
      <c r="H68" s="88">
        <f>MIN(F68,G68)</f>
        <v>0</v>
      </c>
      <c r="I68" s="88">
        <f>ROUNDDOWN(H68,-3)</f>
        <v>0</v>
      </c>
      <c r="J68" s="61"/>
    </row>
    <row r="69" spans="2:10" ht="15" customHeight="1">
      <c r="B69" s="62"/>
      <c r="C69" s="16" t="s">
        <v>171</v>
      </c>
      <c r="D69" s="90">
        <f>I60+I65+I68</f>
        <v>0</v>
      </c>
      <c r="E69" s="16" t="s">
        <v>14</v>
      </c>
      <c r="F69" s="159"/>
      <c r="G69" s="159"/>
      <c r="H69" s="159"/>
      <c r="I69" s="159"/>
      <c r="J69" s="61"/>
    </row>
    <row r="70" spans="2:10" ht="15" customHeight="1">
      <c r="B70" s="68"/>
      <c r="C70" s="16"/>
      <c r="D70" s="16"/>
      <c r="E70" s="16"/>
      <c r="F70" s="16"/>
      <c r="G70" s="16"/>
      <c r="H70" s="16"/>
      <c r="I70" s="16"/>
      <c r="J70" s="69"/>
    </row>
    <row r="72" spans="2:10" ht="15" customHeight="1">
      <c r="B72" s="70" t="s">
        <v>226</v>
      </c>
      <c r="C72" s="16"/>
      <c r="D72" s="16"/>
      <c r="E72" s="16"/>
      <c r="F72" s="90">
        <f>D29+D52+D69</f>
        <v>0</v>
      </c>
      <c r="G72" s="55" t="s">
        <v>215</v>
      </c>
    </row>
    <row r="81" s="55" customFormat="1" ht="15" customHeight="1"/>
    <row r="82" s="55" customFormat="1" ht="15" customHeight="1"/>
    <row r="83" s="55" customFormat="1" ht="15" customHeight="1"/>
  </sheetData>
  <mergeCells count="4">
    <mergeCell ref="B3:J3"/>
    <mergeCell ref="E7:I7"/>
    <mergeCell ref="E5:I5"/>
    <mergeCell ref="E6:I6"/>
  </mergeCells>
  <phoneticPr fontId="1"/>
  <dataValidations count="1">
    <dataValidation type="list" allowBlank="1" showInputMessage="1" showErrorMessage="1" sqref="E5:I5" xr:uid="{FD5C2522-FE62-409E-B1B5-EEE49141E860}">
      <formula1>$S$3:$S$5</formula1>
    </dataValidation>
  </dataValidations>
  <pageMargins left="0.70866141732283472" right="0.39370078740157483" top="0.46" bottom="0.46" header="0.31496062992125984" footer="0.31496062992125984"/>
  <pageSetup paperSize="9" scale="71" orientation="portrait" r:id="rId1"/>
  <rowBreaks count="1" manualBreakCount="1">
    <brk id="55"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12442-D6ED-4CC4-956D-7E1383E2D9B6}">
  <sheetPr>
    <tabColor rgb="FFFFC000"/>
  </sheetPr>
  <dimension ref="A1:AH87"/>
  <sheetViews>
    <sheetView showZeros="0" view="pageBreakPreview" zoomScale="85" zoomScaleNormal="100" zoomScaleSheetLayoutView="85" workbookViewId="0"/>
  </sheetViews>
  <sheetFormatPr defaultColWidth="6" defaultRowHeight="15" customHeight="1"/>
  <cols>
    <col min="1" max="1" width="2.44140625" style="13" customWidth="1"/>
    <col min="2" max="2" width="6" style="13" customWidth="1"/>
    <col min="3" max="3" width="6" style="13"/>
    <col min="4" max="4" width="8.33203125" style="13" customWidth="1"/>
    <col min="5" max="5" width="6" style="13" customWidth="1"/>
    <col min="6" max="7" width="4.88671875" style="13" customWidth="1"/>
    <col min="8" max="8" width="4.21875" style="13" customWidth="1"/>
    <col min="9" max="9" width="4.88671875" style="13" customWidth="1"/>
    <col min="10" max="10" width="4.77734375" style="13" customWidth="1"/>
    <col min="11" max="11" width="4.88671875" style="13" customWidth="1"/>
    <col min="12" max="12" width="2.77734375" style="13" customWidth="1"/>
    <col min="13" max="13" width="3.109375" style="13" customWidth="1"/>
    <col min="14" max="14" width="6" style="13"/>
    <col min="15" max="15" width="4.88671875" style="13" customWidth="1"/>
    <col min="16" max="16" width="2.77734375" style="13" customWidth="1"/>
    <col min="17" max="17" width="4.88671875" style="13" customWidth="1"/>
    <col min="18" max="18" width="2.77734375" style="13" customWidth="1"/>
    <col min="19" max="19" width="4.88671875" style="13" customWidth="1"/>
    <col min="20" max="20" width="2.77734375" style="13" customWidth="1"/>
    <col min="21" max="21" width="2.88671875" style="13" customWidth="1"/>
    <col min="22" max="22" width="3.109375" style="13" customWidth="1"/>
    <col min="23" max="23" width="2.44140625" style="13" customWidth="1"/>
    <col min="24" max="31" width="6" style="13"/>
    <col min="32" max="32" width="7.44140625" style="13" bestFit="1" customWidth="1"/>
    <col min="33" max="33" width="6" style="13"/>
    <col min="34" max="34" width="0" style="13" hidden="1" customWidth="1"/>
    <col min="35" max="16384" width="6" style="13"/>
  </cols>
  <sheetData>
    <row r="1" spans="1:34" s="3" customFormat="1" ht="61.95" customHeight="1">
      <c r="A1" s="8"/>
      <c r="B1" s="8"/>
      <c r="C1" s="8"/>
      <c r="D1" s="8"/>
      <c r="E1" s="8"/>
      <c r="F1" s="8"/>
    </row>
    <row r="2" spans="1:34" ht="15" customHeight="1">
      <c r="A2" s="47" t="s">
        <v>69</v>
      </c>
    </row>
    <row r="3" spans="1:34" ht="15" customHeight="1">
      <c r="AH3" s="13" t="s">
        <v>144</v>
      </c>
    </row>
    <row r="4" spans="1:34" ht="15" customHeight="1">
      <c r="A4" s="254" t="s">
        <v>51</v>
      </c>
      <c r="B4" s="254"/>
      <c r="C4" s="254"/>
      <c r="D4" s="254"/>
      <c r="E4" s="254"/>
      <c r="F4" s="254"/>
      <c r="G4" s="254"/>
      <c r="H4" s="254"/>
      <c r="I4" s="254"/>
      <c r="J4" s="254"/>
      <c r="K4" s="254"/>
      <c r="L4" s="254"/>
      <c r="M4" s="254"/>
      <c r="N4" s="254"/>
      <c r="O4" s="254"/>
      <c r="P4" s="254"/>
      <c r="Q4" s="254"/>
      <c r="R4" s="254"/>
      <c r="S4" s="254"/>
      <c r="T4" s="254"/>
      <c r="U4" s="254"/>
      <c r="V4" s="254"/>
      <c r="AH4" s="13" t="s">
        <v>145</v>
      </c>
    </row>
    <row r="6" spans="1:34" ht="21" customHeight="1">
      <c r="D6" s="14"/>
      <c r="F6" s="255" t="s">
        <v>16</v>
      </c>
      <c r="G6" s="256"/>
      <c r="H6" s="256"/>
      <c r="I6" s="256"/>
      <c r="J6" s="257"/>
      <c r="K6" s="258">
        <f>'２所要額調書（別紙１）'!E5</f>
        <v>0</v>
      </c>
      <c r="L6" s="259"/>
      <c r="M6" s="259"/>
      <c r="N6" s="259"/>
      <c r="O6" s="259"/>
      <c r="P6" s="259"/>
      <c r="Q6" s="259"/>
      <c r="R6" s="259"/>
      <c r="S6" s="259"/>
      <c r="T6" s="259"/>
      <c r="U6" s="260"/>
    </row>
    <row r="7" spans="1:34" ht="21" customHeight="1">
      <c r="F7" s="261" t="s">
        <v>159</v>
      </c>
      <c r="G7" s="262"/>
      <c r="H7" s="262"/>
      <c r="I7" s="262"/>
      <c r="J7" s="263"/>
      <c r="K7" s="264">
        <f>'２所要額調書（別紙１）'!E6</f>
        <v>0</v>
      </c>
      <c r="L7" s="265"/>
      <c r="M7" s="265"/>
      <c r="N7" s="265"/>
      <c r="O7" s="265"/>
      <c r="P7" s="265"/>
      <c r="Q7" s="265"/>
      <c r="R7" s="265"/>
      <c r="S7" s="265"/>
      <c r="T7" s="265"/>
      <c r="U7" s="266"/>
    </row>
    <row r="8" spans="1:34" ht="21" customHeight="1">
      <c r="C8" s="15"/>
      <c r="F8" s="261" t="s">
        <v>160</v>
      </c>
      <c r="G8" s="262"/>
      <c r="H8" s="262"/>
      <c r="I8" s="262"/>
      <c r="J8" s="263"/>
      <c r="K8" s="267">
        <f>'２所要額調書（別紙１）'!E7</f>
        <v>0</v>
      </c>
      <c r="L8" s="268"/>
      <c r="M8" s="268"/>
      <c r="N8" s="268"/>
      <c r="O8" s="268"/>
      <c r="P8" s="268"/>
      <c r="Q8" s="268"/>
      <c r="R8" s="268"/>
      <c r="S8" s="268"/>
      <c r="T8" s="268"/>
      <c r="U8" s="269"/>
    </row>
    <row r="9" spans="1:34" ht="15" customHeight="1">
      <c r="C9" s="15"/>
    </row>
    <row r="10" spans="1:34" ht="17.399999999999999" customHeight="1">
      <c r="B10" s="18"/>
      <c r="J10" s="270"/>
      <c r="K10" s="271"/>
      <c r="L10" s="272"/>
      <c r="M10" s="13" t="s">
        <v>17</v>
      </c>
    </row>
    <row r="11" spans="1:34" ht="17.399999999999999" customHeight="1">
      <c r="B11" s="19"/>
      <c r="J11" s="270"/>
      <c r="K11" s="271"/>
      <c r="L11" s="272"/>
      <c r="M11" s="13" t="s">
        <v>18</v>
      </c>
    </row>
    <row r="12" spans="1:34" ht="15" customHeight="1">
      <c r="M12" s="20" t="s">
        <v>146</v>
      </c>
    </row>
    <row r="13" spans="1:34" ht="9" customHeight="1">
      <c r="K13" s="20"/>
    </row>
    <row r="14" spans="1:34" ht="8.4" customHeight="1">
      <c r="B14" s="15"/>
    </row>
    <row r="15" spans="1:34" ht="9" customHeight="1">
      <c r="C15" s="21"/>
      <c r="D15" s="22"/>
      <c r="E15" s="21"/>
      <c r="F15" s="22"/>
      <c r="G15" s="21"/>
      <c r="H15" s="21"/>
    </row>
    <row r="16" spans="1:34" ht="6" customHeight="1">
      <c r="B16" s="23"/>
      <c r="C16" s="24"/>
      <c r="D16" s="24"/>
      <c r="E16" s="24"/>
      <c r="F16" s="24"/>
      <c r="G16" s="24"/>
      <c r="H16" s="24"/>
      <c r="I16" s="25"/>
      <c r="J16" s="25"/>
      <c r="K16" s="25"/>
      <c r="L16" s="25"/>
      <c r="M16" s="25"/>
      <c r="N16" s="25"/>
      <c r="O16" s="25"/>
      <c r="P16" s="25"/>
      <c r="Q16" s="25"/>
      <c r="R16" s="25"/>
      <c r="S16" s="25"/>
      <c r="T16" s="25"/>
      <c r="U16" s="26"/>
      <c r="V16" s="15"/>
    </row>
    <row r="17" spans="2:22" ht="15" customHeight="1">
      <c r="B17" s="27" t="s">
        <v>49</v>
      </c>
      <c r="C17" s="34"/>
      <c r="D17" s="15"/>
      <c r="E17" s="15"/>
      <c r="F17" s="15"/>
      <c r="G17" s="15"/>
      <c r="H17" s="15"/>
      <c r="I17" s="15"/>
      <c r="J17" s="15"/>
      <c r="K17" s="15"/>
      <c r="L17" s="15"/>
      <c r="M17" s="15"/>
      <c r="N17" s="15"/>
      <c r="O17" s="15"/>
      <c r="P17" s="15"/>
      <c r="Q17" s="15"/>
      <c r="R17" s="15"/>
      <c r="S17" s="15"/>
      <c r="T17" s="15"/>
      <c r="U17" s="28"/>
      <c r="V17" s="15"/>
    </row>
    <row r="18" spans="2:22" ht="9" customHeight="1">
      <c r="B18" s="29"/>
      <c r="C18" s="30"/>
      <c r="D18" s="30"/>
      <c r="E18" s="30"/>
      <c r="F18" s="30"/>
      <c r="G18" s="30"/>
      <c r="H18" s="30"/>
      <c r="I18" s="30"/>
      <c r="J18" s="30"/>
      <c r="K18" s="30"/>
      <c r="L18" s="30"/>
      <c r="M18" s="30"/>
      <c r="N18" s="30"/>
      <c r="O18" s="30"/>
      <c r="P18" s="30"/>
      <c r="Q18" s="30"/>
      <c r="R18" s="30"/>
      <c r="S18" s="30"/>
      <c r="T18" s="30"/>
      <c r="U18" s="31"/>
      <c r="V18" s="15"/>
    </row>
    <row r="19" spans="2:22" ht="9" customHeight="1">
      <c r="B19" s="32"/>
      <c r="C19" s="15"/>
      <c r="D19" s="15"/>
      <c r="E19" s="15"/>
      <c r="F19" s="15"/>
      <c r="G19" s="15"/>
      <c r="H19" s="15"/>
      <c r="I19" s="15"/>
      <c r="J19" s="15"/>
      <c r="K19" s="15"/>
      <c r="L19" s="15"/>
      <c r="M19" s="15"/>
      <c r="N19" s="15"/>
      <c r="O19" s="15"/>
      <c r="P19" s="15"/>
      <c r="Q19" s="15"/>
      <c r="R19" s="15"/>
      <c r="S19" s="15"/>
      <c r="T19" s="15"/>
      <c r="U19" s="28"/>
      <c r="V19" s="15"/>
    </row>
    <row r="20" spans="2:22" ht="15" customHeight="1">
      <c r="B20" s="134" t="str">
        <f>'２所要額調書（別紙１）'!B14</f>
        <v/>
      </c>
      <c r="C20" s="34" t="s">
        <v>230</v>
      </c>
      <c r="D20" s="35"/>
      <c r="E20" s="36"/>
      <c r="F20" s="35"/>
      <c r="G20" s="36"/>
      <c r="H20" s="36"/>
      <c r="I20" s="15"/>
      <c r="J20" s="15"/>
      <c r="K20" s="15"/>
      <c r="L20" s="15"/>
      <c r="M20" s="15"/>
      <c r="N20" s="15"/>
      <c r="O20" s="15"/>
      <c r="P20" s="15"/>
      <c r="Q20" s="15"/>
      <c r="R20" s="15"/>
      <c r="S20" s="15"/>
      <c r="T20" s="15"/>
      <c r="U20" s="28"/>
      <c r="V20" s="15"/>
    </row>
    <row r="21" spans="2:22" ht="7.2" customHeight="1">
      <c r="B21" s="37"/>
      <c r="C21" s="15"/>
      <c r="D21" s="15"/>
      <c r="E21" s="15"/>
      <c r="F21" s="15"/>
      <c r="G21" s="15"/>
      <c r="H21" s="15"/>
      <c r="I21" s="15"/>
      <c r="J21" s="15"/>
      <c r="K21" s="15"/>
      <c r="L21" s="15"/>
      <c r="M21" s="15"/>
      <c r="N21" s="15"/>
      <c r="O21" s="15"/>
      <c r="P21" s="15"/>
      <c r="Q21" s="15"/>
      <c r="R21" s="15"/>
      <c r="S21" s="15"/>
      <c r="T21" s="15"/>
      <c r="U21" s="28"/>
      <c r="V21" s="15"/>
    </row>
    <row r="22" spans="2:22" ht="18" customHeight="1">
      <c r="B22" s="48" t="s">
        <v>19</v>
      </c>
      <c r="C22" s="49"/>
      <c r="D22" s="49"/>
      <c r="E22" s="49"/>
      <c r="F22" s="49" t="s">
        <v>20</v>
      </c>
      <c r="G22" s="50"/>
      <c r="H22" s="49" t="s">
        <v>21</v>
      </c>
      <c r="I22" s="50"/>
      <c r="J22" s="49" t="s">
        <v>22</v>
      </c>
      <c r="K22" s="50"/>
      <c r="L22" s="49" t="s">
        <v>23</v>
      </c>
      <c r="M22" s="51" t="s">
        <v>24</v>
      </c>
      <c r="N22" s="49" t="s">
        <v>20</v>
      </c>
      <c r="O22" s="50"/>
      <c r="P22" s="49" t="s">
        <v>21</v>
      </c>
      <c r="Q22" s="50"/>
      <c r="R22" s="49" t="s">
        <v>22</v>
      </c>
      <c r="S22" s="50"/>
      <c r="T22" s="49" t="s">
        <v>23</v>
      </c>
      <c r="U22" s="28"/>
      <c r="V22" s="15"/>
    </row>
    <row r="23" spans="2:22" ht="15" customHeight="1">
      <c r="B23" s="48" t="s">
        <v>25</v>
      </c>
      <c r="C23" s="49"/>
      <c r="D23" s="49"/>
      <c r="E23" s="49"/>
      <c r="F23" s="49"/>
      <c r="G23" s="49"/>
      <c r="H23" s="49"/>
      <c r="I23" s="49"/>
      <c r="J23" s="49"/>
      <c r="K23" s="49"/>
      <c r="L23" s="49"/>
      <c r="M23" s="49"/>
      <c r="N23" s="49"/>
      <c r="O23" s="49"/>
      <c r="P23" s="49"/>
      <c r="Q23" s="49"/>
      <c r="R23" s="49"/>
      <c r="S23" s="49"/>
      <c r="T23" s="49"/>
      <c r="U23" s="28"/>
      <c r="V23" s="15"/>
    </row>
    <row r="24" spans="2:22" ht="15" customHeight="1">
      <c r="B24" s="48"/>
      <c r="C24" s="92" t="s">
        <v>91</v>
      </c>
      <c r="D24" s="240" t="s">
        <v>92</v>
      </c>
      <c r="E24" s="241"/>
      <c r="F24" s="240" t="s">
        <v>93</v>
      </c>
      <c r="G24" s="242"/>
      <c r="H24" s="242"/>
      <c r="I24" s="242"/>
      <c r="J24" s="242"/>
      <c r="K24" s="242"/>
      <c r="L24" s="242"/>
      <c r="M24" s="242"/>
      <c r="N24" s="242"/>
      <c r="O24" s="242"/>
      <c r="P24" s="242"/>
      <c r="Q24" s="242"/>
      <c r="R24" s="242"/>
      <c r="S24" s="242"/>
      <c r="T24" s="241"/>
      <c r="U24" s="28"/>
      <c r="V24" s="15"/>
    </row>
    <row r="25" spans="2:22" ht="15" customHeight="1">
      <c r="B25" s="48"/>
      <c r="C25" s="91"/>
      <c r="D25" s="235"/>
      <c r="E25" s="236"/>
      <c r="F25" s="237"/>
      <c r="G25" s="238"/>
      <c r="H25" s="238"/>
      <c r="I25" s="238"/>
      <c r="J25" s="238"/>
      <c r="K25" s="238"/>
      <c r="L25" s="238"/>
      <c r="M25" s="238"/>
      <c r="N25" s="238"/>
      <c r="O25" s="238"/>
      <c r="P25" s="238"/>
      <c r="Q25" s="238"/>
      <c r="R25" s="238"/>
      <c r="S25" s="238"/>
      <c r="T25" s="239"/>
      <c r="U25" s="28"/>
      <c r="V25" s="15"/>
    </row>
    <row r="26" spans="2:22" ht="15" customHeight="1">
      <c r="B26" s="48"/>
      <c r="C26" s="91"/>
      <c r="D26" s="235"/>
      <c r="E26" s="236"/>
      <c r="F26" s="237"/>
      <c r="G26" s="238"/>
      <c r="H26" s="238"/>
      <c r="I26" s="238"/>
      <c r="J26" s="238"/>
      <c r="K26" s="238"/>
      <c r="L26" s="238"/>
      <c r="M26" s="238"/>
      <c r="N26" s="238"/>
      <c r="O26" s="238"/>
      <c r="P26" s="238"/>
      <c r="Q26" s="238"/>
      <c r="R26" s="238"/>
      <c r="S26" s="238"/>
      <c r="T26" s="239"/>
      <c r="U26" s="28"/>
      <c r="V26" s="15"/>
    </row>
    <row r="27" spans="2:22" ht="15" customHeight="1">
      <c r="B27" s="48"/>
      <c r="C27" s="91"/>
      <c r="D27" s="235"/>
      <c r="E27" s="236"/>
      <c r="F27" s="237"/>
      <c r="G27" s="238"/>
      <c r="H27" s="238"/>
      <c r="I27" s="238"/>
      <c r="J27" s="238"/>
      <c r="K27" s="238"/>
      <c r="L27" s="238"/>
      <c r="M27" s="238"/>
      <c r="N27" s="238"/>
      <c r="O27" s="238"/>
      <c r="P27" s="238"/>
      <c r="Q27" s="238"/>
      <c r="R27" s="238"/>
      <c r="S27" s="238"/>
      <c r="T27" s="239"/>
      <c r="U27" s="28"/>
      <c r="V27" s="15"/>
    </row>
    <row r="28" spans="2:22" ht="15" customHeight="1">
      <c r="B28" s="48"/>
      <c r="C28" s="91"/>
      <c r="D28" s="235"/>
      <c r="E28" s="236"/>
      <c r="F28" s="237"/>
      <c r="G28" s="238"/>
      <c r="H28" s="238"/>
      <c r="I28" s="238"/>
      <c r="J28" s="238"/>
      <c r="K28" s="238"/>
      <c r="L28" s="238"/>
      <c r="M28" s="238"/>
      <c r="N28" s="238"/>
      <c r="O28" s="238"/>
      <c r="P28" s="238"/>
      <c r="Q28" s="238"/>
      <c r="R28" s="238"/>
      <c r="S28" s="238"/>
      <c r="T28" s="239"/>
      <c r="U28" s="28"/>
      <c r="V28" s="15"/>
    </row>
    <row r="29" spans="2:22" ht="15" customHeight="1">
      <c r="B29" s="48"/>
      <c r="C29" s="91"/>
      <c r="D29" s="235"/>
      <c r="E29" s="236"/>
      <c r="F29" s="237"/>
      <c r="G29" s="238"/>
      <c r="H29" s="238"/>
      <c r="I29" s="238"/>
      <c r="J29" s="238"/>
      <c r="K29" s="238"/>
      <c r="L29" s="238"/>
      <c r="M29" s="238"/>
      <c r="N29" s="238"/>
      <c r="O29" s="238"/>
      <c r="P29" s="238"/>
      <c r="Q29" s="238"/>
      <c r="R29" s="238"/>
      <c r="S29" s="238"/>
      <c r="T29" s="239"/>
      <c r="U29" s="28"/>
      <c r="V29" s="15"/>
    </row>
    <row r="30" spans="2:22" ht="15" customHeight="1">
      <c r="B30" s="39"/>
      <c r="C30" s="93" t="s">
        <v>94</v>
      </c>
      <c r="D30" s="230">
        <f>ROUNDDOWN(SUM(D25:E29),-3)</f>
        <v>0</v>
      </c>
      <c r="E30" s="231"/>
      <c r="F30" s="232" t="s">
        <v>95</v>
      </c>
      <c r="G30" s="233"/>
      <c r="H30" s="233"/>
      <c r="I30" s="233"/>
      <c r="J30" s="233"/>
      <c r="K30" s="233"/>
      <c r="L30" s="233"/>
      <c r="M30" s="233"/>
      <c r="N30" s="233"/>
      <c r="O30" s="233"/>
      <c r="P30" s="233"/>
      <c r="Q30" s="233"/>
      <c r="R30" s="233"/>
      <c r="S30" s="233"/>
      <c r="T30" s="234"/>
      <c r="U30" s="31"/>
      <c r="V30" s="15"/>
    </row>
    <row r="31" spans="2:22" ht="6" customHeight="1">
      <c r="B31" s="37"/>
      <c r="C31" s="15"/>
      <c r="D31" s="41"/>
      <c r="E31" s="15"/>
      <c r="F31" s="15"/>
      <c r="G31" s="15"/>
      <c r="H31" s="15"/>
      <c r="I31" s="15"/>
      <c r="J31" s="15"/>
      <c r="K31" s="15"/>
      <c r="L31" s="15"/>
      <c r="M31" s="15"/>
      <c r="N31" s="15"/>
      <c r="O31" s="15"/>
      <c r="P31" s="15"/>
      <c r="Q31" s="15"/>
      <c r="R31" s="15"/>
      <c r="S31" s="15"/>
      <c r="T31" s="15"/>
      <c r="U31" s="28"/>
      <c r="V31" s="15"/>
    </row>
    <row r="32" spans="2:22" ht="15" customHeight="1">
      <c r="B32" s="33" t="str">
        <f>'２所要額調書（別紙１）'!B18</f>
        <v/>
      </c>
      <c r="C32" s="34" t="s">
        <v>240</v>
      </c>
      <c r="D32" s="35"/>
      <c r="E32" s="36"/>
      <c r="F32" s="35"/>
      <c r="G32" s="36"/>
      <c r="H32" s="36"/>
      <c r="I32" s="15"/>
      <c r="J32" s="15"/>
      <c r="K32" s="15"/>
      <c r="L32" s="15"/>
      <c r="M32" s="15"/>
      <c r="N32" s="15"/>
      <c r="O32" s="15"/>
      <c r="P32" s="15"/>
      <c r="Q32" s="15"/>
      <c r="R32" s="15"/>
      <c r="S32" s="15"/>
      <c r="T32" s="15"/>
      <c r="U32" s="28"/>
      <c r="V32" s="15"/>
    </row>
    <row r="33" spans="2:22" ht="8.4" customHeight="1">
      <c r="B33" s="37"/>
      <c r="C33" s="15"/>
      <c r="D33" s="15"/>
      <c r="E33" s="15"/>
      <c r="F33" s="15"/>
      <c r="G33" s="15"/>
      <c r="H33" s="15"/>
      <c r="I33" s="15"/>
      <c r="J33" s="15"/>
      <c r="K33" s="15"/>
      <c r="L33" s="15"/>
      <c r="M33" s="15"/>
      <c r="N33" s="15"/>
      <c r="O33" s="15"/>
      <c r="P33" s="15"/>
      <c r="Q33" s="15"/>
      <c r="R33" s="15"/>
      <c r="S33" s="15"/>
      <c r="T33" s="15"/>
      <c r="U33" s="28"/>
      <c r="V33" s="15"/>
    </row>
    <row r="34" spans="2:22" ht="18" customHeight="1">
      <c r="B34" s="48" t="s">
        <v>19</v>
      </c>
      <c r="C34" s="49"/>
      <c r="D34" s="49"/>
      <c r="E34" s="49"/>
      <c r="F34" s="49" t="s">
        <v>20</v>
      </c>
      <c r="G34" s="50"/>
      <c r="H34" s="49" t="s">
        <v>21</v>
      </c>
      <c r="I34" s="50"/>
      <c r="J34" s="49" t="s">
        <v>22</v>
      </c>
      <c r="K34" s="50"/>
      <c r="L34" s="49" t="s">
        <v>23</v>
      </c>
      <c r="M34" s="51" t="s">
        <v>24</v>
      </c>
      <c r="N34" s="49" t="s">
        <v>20</v>
      </c>
      <c r="O34" s="50"/>
      <c r="P34" s="49" t="s">
        <v>21</v>
      </c>
      <c r="Q34" s="50"/>
      <c r="R34" s="49" t="s">
        <v>22</v>
      </c>
      <c r="S34" s="50"/>
      <c r="T34" s="49" t="s">
        <v>23</v>
      </c>
      <c r="U34" s="28"/>
      <c r="V34" s="15"/>
    </row>
    <row r="35" spans="2:22" ht="15" customHeight="1">
      <c r="B35" s="48" t="s">
        <v>26</v>
      </c>
      <c r="C35" s="49"/>
      <c r="D35" s="49"/>
      <c r="E35" s="49"/>
      <c r="F35" s="49"/>
      <c r="G35" s="49"/>
      <c r="H35" s="49"/>
      <c r="I35" s="49"/>
      <c r="J35" s="49"/>
      <c r="K35" s="49"/>
      <c r="L35" s="49"/>
      <c r="M35" s="49"/>
      <c r="N35" s="49"/>
      <c r="O35" s="49"/>
      <c r="P35" s="49"/>
      <c r="Q35" s="49"/>
      <c r="R35" s="49"/>
      <c r="S35" s="49"/>
      <c r="T35" s="49"/>
      <c r="U35" s="28"/>
      <c r="V35" s="15"/>
    </row>
    <row r="36" spans="2:22" ht="15" customHeight="1">
      <c r="B36" s="48"/>
      <c r="C36" s="92" t="s">
        <v>91</v>
      </c>
      <c r="D36" s="240" t="s">
        <v>92</v>
      </c>
      <c r="E36" s="241"/>
      <c r="F36" s="240" t="s">
        <v>93</v>
      </c>
      <c r="G36" s="242"/>
      <c r="H36" s="242"/>
      <c r="I36" s="242"/>
      <c r="J36" s="242"/>
      <c r="K36" s="242"/>
      <c r="L36" s="242"/>
      <c r="M36" s="242"/>
      <c r="N36" s="242"/>
      <c r="O36" s="242"/>
      <c r="P36" s="242"/>
      <c r="Q36" s="242"/>
      <c r="R36" s="242"/>
      <c r="S36" s="242"/>
      <c r="T36" s="241"/>
      <c r="U36" s="28"/>
      <c r="V36" s="15"/>
    </row>
    <row r="37" spans="2:22" ht="15" customHeight="1">
      <c r="B37" s="48"/>
      <c r="C37" s="91"/>
      <c r="D37" s="235"/>
      <c r="E37" s="236"/>
      <c r="F37" s="237"/>
      <c r="G37" s="238"/>
      <c r="H37" s="238"/>
      <c r="I37" s="238"/>
      <c r="J37" s="238"/>
      <c r="K37" s="238"/>
      <c r="L37" s="238"/>
      <c r="M37" s="238"/>
      <c r="N37" s="238"/>
      <c r="O37" s="238"/>
      <c r="P37" s="238"/>
      <c r="Q37" s="238"/>
      <c r="R37" s="238"/>
      <c r="S37" s="238"/>
      <c r="T37" s="239"/>
      <c r="U37" s="28"/>
      <c r="V37" s="15"/>
    </row>
    <row r="38" spans="2:22" ht="15" customHeight="1">
      <c r="B38" s="48"/>
      <c r="C38" s="91"/>
      <c r="D38" s="235"/>
      <c r="E38" s="236"/>
      <c r="F38" s="237"/>
      <c r="G38" s="238"/>
      <c r="H38" s="238"/>
      <c r="I38" s="238"/>
      <c r="J38" s="238"/>
      <c r="K38" s="238"/>
      <c r="L38" s="238"/>
      <c r="M38" s="238"/>
      <c r="N38" s="238"/>
      <c r="O38" s="238"/>
      <c r="P38" s="238"/>
      <c r="Q38" s="238"/>
      <c r="R38" s="238"/>
      <c r="S38" s="238"/>
      <c r="T38" s="239"/>
      <c r="U38" s="28"/>
      <c r="V38" s="15"/>
    </row>
    <row r="39" spans="2:22" ht="15" customHeight="1">
      <c r="B39" s="48"/>
      <c r="C39" s="91"/>
      <c r="D39" s="235"/>
      <c r="E39" s="236"/>
      <c r="F39" s="237"/>
      <c r="G39" s="238"/>
      <c r="H39" s="238"/>
      <c r="I39" s="238"/>
      <c r="J39" s="238"/>
      <c r="K39" s="238"/>
      <c r="L39" s="238"/>
      <c r="M39" s="238"/>
      <c r="N39" s="238"/>
      <c r="O39" s="238"/>
      <c r="P39" s="238"/>
      <c r="Q39" s="238"/>
      <c r="R39" s="238"/>
      <c r="S39" s="238"/>
      <c r="T39" s="239"/>
      <c r="U39" s="28"/>
      <c r="V39" s="15"/>
    </row>
    <row r="40" spans="2:22" ht="15" customHeight="1">
      <c r="B40" s="48"/>
      <c r="C40" s="91"/>
      <c r="D40" s="235"/>
      <c r="E40" s="236"/>
      <c r="F40" s="237"/>
      <c r="G40" s="238"/>
      <c r="H40" s="238"/>
      <c r="I40" s="238"/>
      <c r="J40" s="238"/>
      <c r="K40" s="238"/>
      <c r="L40" s="238"/>
      <c r="M40" s="238"/>
      <c r="N40" s="238"/>
      <c r="O40" s="238"/>
      <c r="P40" s="238"/>
      <c r="Q40" s="238"/>
      <c r="R40" s="238"/>
      <c r="S40" s="238"/>
      <c r="T40" s="239"/>
      <c r="U40" s="28"/>
      <c r="V40" s="15"/>
    </row>
    <row r="41" spans="2:22" ht="15" customHeight="1">
      <c r="B41" s="48"/>
      <c r="C41" s="91"/>
      <c r="D41" s="235"/>
      <c r="E41" s="236"/>
      <c r="F41" s="237"/>
      <c r="G41" s="238"/>
      <c r="H41" s="238"/>
      <c r="I41" s="238"/>
      <c r="J41" s="238"/>
      <c r="K41" s="238"/>
      <c r="L41" s="238"/>
      <c r="M41" s="238"/>
      <c r="N41" s="238"/>
      <c r="O41" s="238"/>
      <c r="P41" s="238"/>
      <c r="Q41" s="238"/>
      <c r="R41" s="238"/>
      <c r="S41" s="238"/>
      <c r="T41" s="239"/>
      <c r="U41" s="28"/>
      <c r="V41" s="15"/>
    </row>
    <row r="42" spans="2:22" ht="15" customHeight="1">
      <c r="B42" s="39"/>
      <c r="C42" s="93" t="s">
        <v>94</v>
      </c>
      <c r="D42" s="230">
        <f>ROUNDDOWN(SUM(D37:E41),-3)</f>
        <v>0</v>
      </c>
      <c r="E42" s="231"/>
      <c r="F42" s="232" t="s">
        <v>95</v>
      </c>
      <c r="G42" s="233"/>
      <c r="H42" s="233"/>
      <c r="I42" s="233"/>
      <c r="J42" s="233"/>
      <c r="K42" s="233"/>
      <c r="L42" s="233"/>
      <c r="M42" s="233"/>
      <c r="N42" s="233"/>
      <c r="O42" s="233"/>
      <c r="P42" s="233"/>
      <c r="Q42" s="233"/>
      <c r="R42" s="233"/>
      <c r="S42" s="233"/>
      <c r="T42" s="234"/>
      <c r="U42" s="31"/>
      <c r="V42" s="15"/>
    </row>
    <row r="43" spans="2:22" ht="6" customHeight="1">
      <c r="B43" s="37"/>
      <c r="C43" s="36"/>
      <c r="D43" s="35"/>
      <c r="E43" s="36"/>
      <c r="F43" s="35"/>
      <c r="G43" s="36"/>
      <c r="H43" s="36"/>
      <c r="I43" s="15"/>
      <c r="J43" s="15"/>
      <c r="K43" s="15"/>
      <c r="L43" s="15"/>
      <c r="M43" s="15"/>
      <c r="N43" s="15"/>
      <c r="O43" s="15"/>
      <c r="P43" s="15"/>
      <c r="Q43" s="15"/>
      <c r="R43" s="15"/>
      <c r="S43" s="15"/>
      <c r="T43" s="15"/>
      <c r="U43" s="28"/>
      <c r="V43" s="15"/>
    </row>
    <row r="44" spans="2:22" ht="15" customHeight="1">
      <c r="B44" s="33" t="str">
        <f>'２所要額調書（別紙１）'!B22</f>
        <v/>
      </c>
      <c r="C44" s="34" t="s">
        <v>241</v>
      </c>
      <c r="D44" s="35"/>
      <c r="E44" s="36"/>
      <c r="F44" s="35"/>
      <c r="G44" s="36"/>
      <c r="H44" s="36"/>
      <c r="I44" s="15"/>
      <c r="J44" s="15"/>
      <c r="K44" s="15"/>
      <c r="L44" s="15"/>
      <c r="M44" s="15"/>
      <c r="N44" s="15"/>
      <c r="O44" s="15"/>
      <c r="P44" s="15"/>
      <c r="Q44" s="15"/>
      <c r="R44" s="15"/>
      <c r="S44" s="15"/>
      <c r="T44" s="15"/>
      <c r="U44" s="28"/>
      <c r="V44" s="15"/>
    </row>
    <row r="45" spans="2:22" ht="8.4" customHeight="1">
      <c r="B45" s="37"/>
      <c r="C45" s="15"/>
      <c r="D45" s="15"/>
      <c r="E45" s="15"/>
      <c r="F45" s="15"/>
      <c r="G45" s="15"/>
      <c r="H45" s="15"/>
      <c r="I45" s="15"/>
      <c r="J45" s="15"/>
      <c r="K45" s="15"/>
      <c r="L45" s="15"/>
      <c r="M45" s="15"/>
      <c r="N45" s="15"/>
      <c r="O45" s="15"/>
      <c r="P45" s="15"/>
      <c r="Q45" s="15"/>
      <c r="R45" s="15"/>
      <c r="S45" s="15"/>
      <c r="T45" s="15"/>
      <c r="U45" s="28"/>
      <c r="V45" s="15"/>
    </row>
    <row r="46" spans="2:22" ht="18" customHeight="1">
      <c r="B46" s="48" t="s">
        <v>19</v>
      </c>
      <c r="C46" s="49"/>
      <c r="D46" s="49"/>
      <c r="E46" s="49"/>
      <c r="F46" s="49" t="s">
        <v>20</v>
      </c>
      <c r="G46" s="50"/>
      <c r="H46" s="49" t="s">
        <v>21</v>
      </c>
      <c r="I46" s="50"/>
      <c r="J46" s="49" t="s">
        <v>22</v>
      </c>
      <c r="K46" s="50"/>
      <c r="L46" s="49" t="s">
        <v>23</v>
      </c>
      <c r="M46" s="51" t="s">
        <v>24</v>
      </c>
      <c r="N46" s="49" t="s">
        <v>20</v>
      </c>
      <c r="O46" s="50"/>
      <c r="P46" s="49" t="s">
        <v>21</v>
      </c>
      <c r="Q46" s="50"/>
      <c r="R46" s="49" t="s">
        <v>22</v>
      </c>
      <c r="S46" s="50"/>
      <c r="T46" s="49" t="s">
        <v>23</v>
      </c>
      <c r="U46" s="52"/>
      <c r="V46" s="15"/>
    </row>
    <row r="47" spans="2:22" ht="6.6" customHeight="1">
      <c r="B47" s="48"/>
      <c r="C47" s="49"/>
      <c r="D47" s="49"/>
      <c r="E47" s="49"/>
      <c r="F47" s="49"/>
      <c r="G47" s="49"/>
      <c r="H47" s="49"/>
      <c r="I47" s="49"/>
      <c r="J47" s="49"/>
      <c r="K47" s="49"/>
      <c r="L47" s="49"/>
      <c r="M47" s="51"/>
      <c r="N47" s="49"/>
      <c r="O47" s="49"/>
      <c r="P47" s="49"/>
      <c r="Q47" s="49"/>
      <c r="R47" s="49"/>
      <c r="S47" s="49"/>
      <c r="T47" s="49"/>
      <c r="U47" s="52"/>
      <c r="V47" s="15"/>
    </row>
    <row r="48" spans="2:22" ht="15" customHeight="1">
      <c r="B48" s="48" t="s">
        <v>27</v>
      </c>
      <c r="C48" s="49"/>
      <c r="D48" s="49"/>
      <c r="E48" s="49"/>
      <c r="F48" s="49"/>
      <c r="G48" s="49"/>
      <c r="H48" s="49"/>
      <c r="I48" s="49"/>
      <c r="J48" s="49"/>
      <c r="K48" s="49"/>
      <c r="L48" s="49"/>
      <c r="M48" s="49"/>
      <c r="N48" s="49"/>
      <c r="O48" s="49"/>
      <c r="P48" s="49"/>
      <c r="Q48" s="49"/>
      <c r="R48" s="49"/>
      <c r="S48" s="49"/>
      <c r="T48" s="49"/>
      <c r="U48" s="52"/>
      <c r="V48" s="15"/>
    </row>
    <row r="49" spans="2:22" ht="18" customHeight="1">
      <c r="B49" s="48"/>
      <c r="C49" s="252"/>
      <c r="D49" s="253"/>
      <c r="E49" s="49" t="s">
        <v>28</v>
      </c>
      <c r="F49" s="49"/>
      <c r="G49" s="49"/>
      <c r="H49" s="49"/>
      <c r="I49" s="49"/>
      <c r="J49" s="49"/>
      <c r="K49" s="49"/>
      <c r="L49" s="49"/>
      <c r="M49" s="49"/>
      <c r="N49" s="49"/>
      <c r="O49" s="49"/>
      <c r="P49" s="49"/>
      <c r="Q49" s="49"/>
      <c r="R49" s="49"/>
      <c r="S49" s="49"/>
      <c r="T49" s="49"/>
      <c r="U49" s="52"/>
      <c r="V49" s="15"/>
    </row>
    <row r="50" spans="2:22" ht="6.6" customHeight="1">
      <c r="B50" s="48"/>
      <c r="C50" s="51"/>
      <c r="D50" s="51"/>
      <c r="E50" s="49"/>
      <c r="F50" s="49"/>
      <c r="G50" s="49"/>
      <c r="H50" s="49"/>
      <c r="I50" s="49"/>
      <c r="J50" s="49"/>
      <c r="K50" s="49"/>
      <c r="L50" s="49"/>
      <c r="M50" s="49"/>
      <c r="N50" s="49"/>
      <c r="O50" s="49"/>
      <c r="P50" s="49"/>
      <c r="Q50" s="49"/>
      <c r="R50" s="49"/>
      <c r="S50" s="49"/>
      <c r="T50" s="49"/>
      <c r="U50" s="52"/>
      <c r="V50" s="15"/>
    </row>
    <row r="51" spans="2:22" ht="15" customHeight="1">
      <c r="B51" s="48" t="s">
        <v>85</v>
      </c>
      <c r="C51" s="49"/>
      <c r="D51" s="49"/>
      <c r="E51" s="49"/>
      <c r="F51" s="49"/>
      <c r="G51" s="49"/>
      <c r="H51" s="49"/>
      <c r="I51" s="49"/>
      <c r="J51" s="49"/>
      <c r="K51" s="49"/>
      <c r="L51" s="49"/>
      <c r="M51" s="49"/>
      <c r="N51" s="49"/>
      <c r="O51" s="49"/>
      <c r="P51" s="49"/>
      <c r="Q51" s="49"/>
      <c r="R51" s="49"/>
      <c r="S51" s="49"/>
      <c r="T51" s="49"/>
      <c r="U51" s="52"/>
      <c r="V51" s="15"/>
    </row>
    <row r="52" spans="2:22" ht="18" customHeight="1">
      <c r="B52" s="48"/>
      <c r="C52" s="273" t="s">
        <v>76</v>
      </c>
      <c r="D52" s="273" t="s">
        <v>77</v>
      </c>
      <c r="E52" s="275" t="s">
        <v>78</v>
      </c>
      <c r="F52" s="276"/>
      <c r="G52" s="276"/>
      <c r="H52" s="276"/>
      <c r="I52" s="276"/>
      <c r="J52" s="276"/>
      <c r="K52" s="277"/>
      <c r="L52" s="243" t="s">
        <v>86</v>
      </c>
      <c r="M52" s="244"/>
      <c r="N52" s="244"/>
      <c r="O52" s="244"/>
      <c r="P52" s="244"/>
      <c r="Q52" s="245"/>
      <c r="S52"/>
      <c r="T52" s="49"/>
      <c r="U52" s="52"/>
      <c r="V52" s="15"/>
    </row>
    <row r="53" spans="2:22" ht="18" customHeight="1">
      <c r="B53" s="48"/>
      <c r="C53" s="274"/>
      <c r="D53" s="274"/>
      <c r="E53" s="278"/>
      <c r="F53" s="279"/>
      <c r="G53" s="279"/>
      <c r="H53" s="279"/>
      <c r="I53" s="279"/>
      <c r="J53" s="279"/>
      <c r="K53" s="280"/>
      <c r="L53" s="243" t="s">
        <v>87</v>
      </c>
      <c r="M53" s="244"/>
      <c r="N53" s="245"/>
      <c r="O53" s="243" t="s">
        <v>88</v>
      </c>
      <c r="P53" s="244"/>
      <c r="Q53" s="245"/>
      <c r="S53"/>
      <c r="T53" s="49"/>
      <c r="U53" s="52"/>
      <c r="V53" s="15"/>
    </row>
    <row r="54" spans="2:22" ht="18" customHeight="1">
      <c r="B54" s="48"/>
      <c r="C54" s="189">
        <v>1</v>
      </c>
      <c r="D54" s="190"/>
      <c r="E54" s="189" t="s">
        <v>20</v>
      </c>
      <c r="F54" s="191"/>
      <c r="G54" s="189" t="s">
        <v>21</v>
      </c>
      <c r="H54" s="191"/>
      <c r="I54" s="189" t="s">
        <v>22</v>
      </c>
      <c r="J54" s="191"/>
      <c r="K54" s="189" t="s">
        <v>23</v>
      </c>
      <c r="L54" s="250"/>
      <c r="M54" s="251"/>
      <c r="N54" s="189" t="s">
        <v>29</v>
      </c>
      <c r="O54" s="250"/>
      <c r="P54" s="251"/>
      <c r="Q54" s="189" t="s">
        <v>29</v>
      </c>
      <c r="R54" s="14" t="s">
        <v>82</v>
      </c>
      <c r="S54" s="85">
        <f>L54+O54</f>
        <v>0</v>
      </c>
      <c r="T54" s="49"/>
      <c r="U54" s="52"/>
      <c r="V54" s="15"/>
    </row>
    <row r="55" spans="2:22" ht="18" customHeight="1">
      <c r="B55" s="48"/>
      <c r="C55" s="189">
        <v>2</v>
      </c>
      <c r="D55" s="190"/>
      <c r="E55" s="189" t="s">
        <v>20</v>
      </c>
      <c r="F55" s="191"/>
      <c r="G55" s="189" t="s">
        <v>21</v>
      </c>
      <c r="H55" s="191"/>
      <c r="I55" s="189" t="s">
        <v>22</v>
      </c>
      <c r="J55" s="191"/>
      <c r="K55" s="189" t="s">
        <v>23</v>
      </c>
      <c r="L55" s="250"/>
      <c r="M55" s="251"/>
      <c r="N55" s="189" t="s">
        <v>29</v>
      </c>
      <c r="O55" s="250"/>
      <c r="P55" s="251"/>
      <c r="Q55" s="189" t="s">
        <v>29</v>
      </c>
      <c r="R55" s="14" t="s">
        <v>89</v>
      </c>
      <c r="S55" s="85">
        <f t="shared" ref="S55:S59" si="0">L55+O55</f>
        <v>0</v>
      </c>
      <c r="T55" s="49"/>
      <c r="U55" s="52"/>
      <c r="V55" s="15"/>
    </row>
    <row r="56" spans="2:22" ht="18" customHeight="1">
      <c r="B56" s="48"/>
      <c r="C56" s="189">
        <v>3</v>
      </c>
      <c r="D56" s="190"/>
      <c r="E56" s="189" t="s">
        <v>20</v>
      </c>
      <c r="F56" s="191"/>
      <c r="G56" s="189" t="s">
        <v>21</v>
      </c>
      <c r="H56" s="191"/>
      <c r="I56" s="189" t="s">
        <v>22</v>
      </c>
      <c r="J56" s="191"/>
      <c r="K56" s="189" t="s">
        <v>23</v>
      </c>
      <c r="L56" s="250">
        <v>0</v>
      </c>
      <c r="M56" s="251"/>
      <c r="N56" s="189" t="s">
        <v>29</v>
      </c>
      <c r="O56" s="250"/>
      <c r="P56" s="251"/>
      <c r="Q56" s="189" t="s">
        <v>29</v>
      </c>
      <c r="R56" s="14" t="s">
        <v>89</v>
      </c>
      <c r="S56" s="85">
        <f t="shared" si="0"/>
        <v>0</v>
      </c>
      <c r="T56" s="49"/>
      <c r="U56" s="52"/>
      <c r="V56" s="15"/>
    </row>
    <row r="57" spans="2:22" ht="18" customHeight="1">
      <c r="B57" s="48"/>
      <c r="C57" s="189">
        <v>4</v>
      </c>
      <c r="D57" s="190"/>
      <c r="E57" s="189" t="s">
        <v>20</v>
      </c>
      <c r="F57" s="191"/>
      <c r="G57" s="189" t="s">
        <v>21</v>
      </c>
      <c r="H57" s="191"/>
      <c r="I57" s="189" t="s">
        <v>22</v>
      </c>
      <c r="J57" s="191"/>
      <c r="K57" s="189" t="s">
        <v>23</v>
      </c>
      <c r="L57" s="250"/>
      <c r="M57" s="251"/>
      <c r="N57" s="189" t="s">
        <v>29</v>
      </c>
      <c r="O57" s="250"/>
      <c r="P57" s="251"/>
      <c r="Q57" s="189" t="s">
        <v>29</v>
      </c>
      <c r="R57" s="14" t="s">
        <v>89</v>
      </c>
      <c r="S57" s="85">
        <f t="shared" si="0"/>
        <v>0</v>
      </c>
      <c r="T57" s="49"/>
      <c r="U57" s="52"/>
      <c r="V57" s="15"/>
    </row>
    <row r="58" spans="2:22" ht="18" customHeight="1">
      <c r="B58" s="48"/>
      <c r="C58" s="189">
        <v>5</v>
      </c>
      <c r="D58" s="190"/>
      <c r="E58" s="189" t="s">
        <v>20</v>
      </c>
      <c r="F58" s="191"/>
      <c r="G58" s="189" t="s">
        <v>21</v>
      </c>
      <c r="H58" s="191"/>
      <c r="I58" s="189" t="s">
        <v>22</v>
      </c>
      <c r="J58" s="191"/>
      <c r="K58" s="189" t="s">
        <v>23</v>
      </c>
      <c r="L58" s="250"/>
      <c r="M58" s="251"/>
      <c r="N58" s="189" t="s">
        <v>29</v>
      </c>
      <c r="O58" s="250"/>
      <c r="P58" s="251"/>
      <c r="Q58" s="189" t="s">
        <v>29</v>
      </c>
      <c r="R58" s="14" t="s">
        <v>89</v>
      </c>
      <c r="S58" s="85">
        <f t="shared" si="0"/>
        <v>0</v>
      </c>
      <c r="T58" s="49"/>
      <c r="U58" s="52"/>
      <c r="V58" s="15"/>
    </row>
    <row r="59" spans="2:22" ht="18" customHeight="1">
      <c r="B59" s="48"/>
      <c r="C59" s="189"/>
      <c r="D59" s="192"/>
      <c r="E59" s="189" t="s">
        <v>20</v>
      </c>
      <c r="F59" s="193"/>
      <c r="G59" s="189" t="s">
        <v>21</v>
      </c>
      <c r="H59" s="193"/>
      <c r="I59" s="189" t="s">
        <v>22</v>
      </c>
      <c r="J59" s="193"/>
      <c r="K59" s="189" t="s">
        <v>23</v>
      </c>
      <c r="L59" s="250"/>
      <c r="M59" s="251"/>
      <c r="N59" s="189" t="s">
        <v>29</v>
      </c>
      <c r="O59" s="250"/>
      <c r="P59" s="251"/>
      <c r="Q59" s="189" t="s">
        <v>29</v>
      </c>
      <c r="R59" s="14" t="s">
        <v>89</v>
      </c>
      <c r="S59" s="85">
        <f t="shared" si="0"/>
        <v>0</v>
      </c>
      <c r="T59" s="49"/>
      <c r="U59" s="52"/>
      <c r="V59" s="15"/>
    </row>
    <row r="60" spans="2:22" ht="18" customHeight="1">
      <c r="B60" s="48"/>
      <c r="C60" s="243" t="s">
        <v>82</v>
      </c>
      <c r="D60" s="244"/>
      <c r="E60" s="244"/>
      <c r="F60" s="244"/>
      <c r="G60" s="244"/>
      <c r="H60" s="244"/>
      <c r="I60" s="244"/>
      <c r="J60" s="244"/>
      <c r="K60" s="245"/>
      <c r="L60" s="246">
        <f>SUM(L54:M59)</f>
        <v>0</v>
      </c>
      <c r="M60" s="247"/>
      <c r="N60" s="189" t="s">
        <v>29</v>
      </c>
      <c r="O60" s="248">
        <f>SUM(O54:P59)</f>
        <v>0</v>
      </c>
      <c r="P60" s="249"/>
      <c r="Q60" s="189" t="s">
        <v>29</v>
      </c>
      <c r="S60"/>
      <c r="T60" s="49"/>
      <c r="U60" s="52"/>
      <c r="V60" s="15"/>
    </row>
    <row r="61" spans="2:22" ht="18" customHeight="1">
      <c r="B61" s="145"/>
      <c r="C61" s="146" t="s">
        <v>90</v>
      </c>
      <c r="D61" s="147"/>
      <c r="E61" s="147"/>
      <c r="F61" s="147"/>
      <c r="G61" s="147"/>
      <c r="H61" s="147"/>
      <c r="I61" s="147"/>
      <c r="J61" s="147"/>
      <c r="K61" s="147"/>
      <c r="L61" s="148"/>
      <c r="M61" s="148"/>
      <c r="N61" s="147"/>
      <c r="O61" s="149"/>
      <c r="P61" s="149"/>
      <c r="Q61" s="147"/>
      <c r="R61" s="149"/>
      <c r="S61" s="149"/>
      <c r="T61" s="150"/>
      <c r="U61" s="151"/>
      <c r="V61" s="15"/>
    </row>
    <row r="62" spans="2:22" ht="9" customHeight="1">
      <c r="B62" s="32"/>
      <c r="C62" s="15"/>
      <c r="D62" s="15"/>
      <c r="E62" s="15"/>
      <c r="F62" s="15"/>
      <c r="G62" s="15"/>
      <c r="H62" s="15"/>
      <c r="I62" s="15"/>
      <c r="J62" s="15"/>
      <c r="K62" s="15"/>
      <c r="L62" s="15"/>
      <c r="M62" s="15"/>
      <c r="N62" s="15"/>
      <c r="O62" s="15"/>
      <c r="P62" s="15"/>
      <c r="Q62" s="15"/>
      <c r="R62" s="15"/>
      <c r="S62" s="15"/>
      <c r="T62" s="15"/>
      <c r="U62" s="28"/>
      <c r="V62" s="15"/>
    </row>
    <row r="63" spans="2:22" ht="15" customHeight="1">
      <c r="B63" s="134" t="str">
        <f>'２所要額調書（別紙１）'!B26</f>
        <v/>
      </c>
      <c r="C63" s="34" t="s">
        <v>242</v>
      </c>
      <c r="D63" s="35"/>
      <c r="E63" s="36"/>
      <c r="F63" s="35"/>
      <c r="G63" s="36"/>
      <c r="H63" s="36"/>
      <c r="I63" s="15"/>
      <c r="J63" s="15"/>
      <c r="K63" s="15"/>
      <c r="L63" s="15"/>
      <c r="M63" s="15"/>
      <c r="N63" s="15"/>
      <c r="O63" s="15"/>
      <c r="P63" s="15"/>
      <c r="Q63" s="15"/>
      <c r="R63" s="15"/>
      <c r="S63" s="15"/>
      <c r="T63" s="15"/>
      <c r="U63" s="28"/>
      <c r="V63" s="15"/>
    </row>
    <row r="64" spans="2:22" ht="15" customHeight="1">
      <c r="B64" s="152"/>
      <c r="C64" s="34"/>
      <c r="D64" s="35"/>
      <c r="E64" s="36"/>
      <c r="F64" s="35"/>
      <c r="G64" s="36"/>
      <c r="H64" s="36"/>
      <c r="I64" s="15"/>
      <c r="J64" s="15"/>
      <c r="K64" s="15"/>
      <c r="L64" s="15"/>
      <c r="M64" s="15"/>
      <c r="N64" s="15"/>
      <c r="O64" s="15"/>
      <c r="P64" s="15"/>
      <c r="Q64" s="15"/>
      <c r="R64" s="15"/>
      <c r="S64" s="15"/>
      <c r="T64" s="15"/>
      <c r="U64" s="28"/>
      <c r="V64" s="15"/>
    </row>
    <row r="65" spans="2:32" ht="16.5" customHeight="1">
      <c r="B65" s="37"/>
      <c r="C65" s="15" t="s">
        <v>161</v>
      </c>
      <c r="D65" s="15"/>
      <c r="E65" s="15"/>
      <c r="F65" s="15"/>
      <c r="G65" s="15"/>
      <c r="H65" s="15"/>
      <c r="I65" s="15"/>
      <c r="J65" s="15"/>
      <c r="K65" s="15"/>
      <c r="L65" s="15"/>
      <c r="M65" s="15"/>
      <c r="N65" s="15"/>
      <c r="O65" s="15"/>
      <c r="P65" s="15"/>
      <c r="Q65" s="15"/>
      <c r="R65" s="15"/>
      <c r="S65" s="15"/>
      <c r="T65" s="15"/>
      <c r="U65" s="28"/>
      <c r="V65" s="15"/>
    </row>
    <row r="66" spans="2:32" ht="16.5" customHeight="1">
      <c r="B66" s="48" t="s">
        <v>19</v>
      </c>
      <c r="C66" s="49"/>
      <c r="D66" s="49"/>
      <c r="E66" s="49"/>
      <c r="F66" s="49" t="s">
        <v>20</v>
      </c>
      <c r="G66" s="50"/>
      <c r="H66" s="49" t="s">
        <v>21</v>
      </c>
      <c r="I66" s="50"/>
      <c r="J66" s="49" t="s">
        <v>22</v>
      </c>
      <c r="K66" s="50"/>
      <c r="L66" s="49" t="s">
        <v>23</v>
      </c>
      <c r="M66" s="51" t="s">
        <v>24</v>
      </c>
      <c r="N66" s="49" t="s">
        <v>20</v>
      </c>
      <c r="O66" s="50"/>
      <c r="P66" s="49" t="s">
        <v>21</v>
      </c>
      <c r="Q66" s="50"/>
      <c r="R66" s="49" t="s">
        <v>22</v>
      </c>
      <c r="S66" s="50"/>
      <c r="T66" s="49" t="s">
        <v>23</v>
      </c>
      <c r="U66" s="28"/>
      <c r="V66" s="15"/>
    </row>
    <row r="67" spans="2:32" ht="16.5" customHeight="1">
      <c r="B67" s="48" t="s">
        <v>25</v>
      </c>
      <c r="C67" s="49"/>
      <c r="D67" s="49"/>
      <c r="E67" s="49"/>
      <c r="F67" s="49"/>
      <c r="G67" s="49"/>
      <c r="H67" s="49"/>
      <c r="I67" s="49"/>
      <c r="J67" s="49"/>
      <c r="K67" s="49"/>
      <c r="L67" s="49"/>
      <c r="M67" s="49"/>
      <c r="N67" s="49"/>
      <c r="O67" s="49"/>
      <c r="P67" s="49"/>
      <c r="Q67" s="49"/>
      <c r="R67" s="49"/>
      <c r="S67" s="49"/>
      <c r="T67" s="49"/>
      <c r="U67" s="28"/>
      <c r="V67" s="15"/>
    </row>
    <row r="68" spans="2:32" ht="16.5" customHeight="1">
      <c r="B68" s="48"/>
      <c r="C68" s="92" t="s">
        <v>91</v>
      </c>
      <c r="D68" s="240" t="s">
        <v>92</v>
      </c>
      <c r="E68" s="241"/>
      <c r="F68" s="240" t="s">
        <v>93</v>
      </c>
      <c r="G68" s="242"/>
      <c r="H68" s="242"/>
      <c r="I68" s="242"/>
      <c r="J68" s="242"/>
      <c r="K68" s="242"/>
      <c r="L68" s="242"/>
      <c r="M68" s="242"/>
      <c r="N68" s="242"/>
      <c r="O68" s="242"/>
      <c r="P68" s="242"/>
      <c r="Q68" s="242"/>
      <c r="R68" s="242"/>
      <c r="S68" s="242"/>
      <c r="T68" s="241"/>
      <c r="U68" s="28"/>
      <c r="V68" s="15"/>
    </row>
    <row r="69" spans="2:32" ht="16.5" customHeight="1">
      <c r="B69" s="48"/>
      <c r="C69" s="91"/>
      <c r="D69" s="235">
        <v>0</v>
      </c>
      <c r="E69" s="236"/>
      <c r="F69" s="237"/>
      <c r="G69" s="238"/>
      <c r="H69" s="238"/>
      <c r="I69" s="238"/>
      <c r="J69" s="238"/>
      <c r="K69" s="238"/>
      <c r="L69" s="238"/>
      <c r="M69" s="238"/>
      <c r="N69" s="238"/>
      <c r="O69" s="238"/>
      <c r="P69" s="238"/>
      <c r="Q69" s="238"/>
      <c r="R69" s="238"/>
      <c r="S69" s="238"/>
      <c r="T69" s="239"/>
      <c r="U69" s="28"/>
      <c r="V69" s="15"/>
    </row>
    <row r="70" spans="2:32" ht="16.5" customHeight="1">
      <c r="B70" s="48"/>
      <c r="C70" s="91"/>
      <c r="D70" s="235"/>
      <c r="E70" s="236"/>
      <c r="F70" s="237"/>
      <c r="G70" s="238"/>
      <c r="H70" s="238"/>
      <c r="I70" s="238"/>
      <c r="J70" s="238"/>
      <c r="K70" s="238"/>
      <c r="L70" s="238"/>
      <c r="M70" s="238"/>
      <c r="N70" s="238"/>
      <c r="O70" s="238"/>
      <c r="P70" s="238"/>
      <c r="Q70" s="238"/>
      <c r="R70" s="238"/>
      <c r="S70" s="238"/>
      <c r="T70" s="239"/>
      <c r="U70" s="28"/>
      <c r="V70" s="15"/>
    </row>
    <row r="71" spans="2:32" ht="16.5" customHeight="1">
      <c r="B71" s="153"/>
      <c r="C71" s="93" t="s">
        <v>94</v>
      </c>
      <c r="D71" s="230">
        <f>ROUNDDOWN(SUM(D69:E70),-3)</f>
        <v>0</v>
      </c>
      <c r="E71" s="231"/>
      <c r="F71" s="232" t="s">
        <v>95</v>
      </c>
      <c r="G71" s="233"/>
      <c r="H71" s="233"/>
      <c r="I71" s="233"/>
      <c r="J71" s="233"/>
      <c r="K71" s="233"/>
      <c r="L71" s="233"/>
      <c r="M71" s="233"/>
      <c r="N71" s="233"/>
      <c r="O71" s="233"/>
      <c r="P71" s="233"/>
      <c r="Q71" s="233"/>
      <c r="R71" s="233"/>
      <c r="S71" s="233"/>
      <c r="T71" s="234"/>
      <c r="U71" s="153"/>
      <c r="V71" s="15"/>
      <c r="AF71" s="13">
        <f>IF(D71&gt;0,300000,0)</f>
        <v>0</v>
      </c>
    </row>
    <row r="72" spans="2:32" ht="16.5" customHeight="1">
      <c r="B72" s="37"/>
      <c r="C72" s="15"/>
      <c r="D72" s="15"/>
      <c r="E72" s="15"/>
      <c r="F72" s="15"/>
      <c r="G72" s="15"/>
      <c r="H72" s="15"/>
      <c r="I72" s="15"/>
      <c r="J72" s="15"/>
      <c r="K72" s="15"/>
      <c r="L72" s="15"/>
      <c r="M72" s="15"/>
      <c r="N72" s="15"/>
      <c r="O72" s="15"/>
      <c r="P72" s="15"/>
      <c r="Q72" s="15"/>
      <c r="R72" s="15"/>
      <c r="S72" s="15"/>
      <c r="T72" s="15"/>
      <c r="U72" s="28"/>
      <c r="V72" s="15"/>
    </row>
    <row r="73" spans="2:32" ht="16.5" customHeight="1">
      <c r="B73" s="37"/>
      <c r="C73" s="15" t="s">
        <v>162</v>
      </c>
      <c r="D73" s="15"/>
      <c r="E73" s="15"/>
      <c r="F73" s="15"/>
      <c r="G73" s="15"/>
      <c r="H73" s="15"/>
      <c r="I73" s="15"/>
      <c r="J73" s="15"/>
      <c r="K73" s="15"/>
      <c r="L73" s="15"/>
      <c r="M73" s="15"/>
      <c r="N73" s="15"/>
      <c r="O73" s="15"/>
      <c r="P73" s="15"/>
      <c r="Q73" s="15"/>
      <c r="R73" s="15"/>
      <c r="S73" s="15"/>
      <c r="T73" s="15"/>
      <c r="U73" s="28"/>
      <c r="V73" s="15"/>
    </row>
    <row r="74" spans="2:32" ht="16.5" customHeight="1">
      <c r="B74" s="48" t="s">
        <v>19</v>
      </c>
      <c r="C74" s="49"/>
      <c r="D74" s="49"/>
      <c r="E74" s="49"/>
      <c r="F74" s="49" t="s">
        <v>20</v>
      </c>
      <c r="G74" s="50"/>
      <c r="H74" s="49" t="s">
        <v>21</v>
      </c>
      <c r="I74" s="50"/>
      <c r="J74" s="49" t="s">
        <v>22</v>
      </c>
      <c r="K74" s="50"/>
      <c r="L74" s="49" t="s">
        <v>23</v>
      </c>
      <c r="M74" s="51" t="s">
        <v>24</v>
      </c>
      <c r="N74" s="49" t="s">
        <v>20</v>
      </c>
      <c r="O74" s="50"/>
      <c r="P74" s="49" t="s">
        <v>21</v>
      </c>
      <c r="Q74" s="50"/>
      <c r="R74" s="49" t="s">
        <v>22</v>
      </c>
      <c r="S74" s="50"/>
      <c r="T74" s="49" t="s">
        <v>23</v>
      </c>
      <c r="U74" s="28"/>
      <c r="V74" s="15"/>
    </row>
    <row r="75" spans="2:32" ht="16.5" customHeight="1">
      <c r="B75" s="48" t="s">
        <v>25</v>
      </c>
      <c r="C75" s="49"/>
      <c r="D75" s="49"/>
      <c r="E75" s="49"/>
      <c r="F75" s="49"/>
      <c r="G75" s="49"/>
      <c r="H75" s="49"/>
      <c r="I75" s="49"/>
      <c r="J75" s="49"/>
      <c r="K75" s="49"/>
      <c r="L75" s="49"/>
      <c r="M75" s="49"/>
      <c r="N75" s="49"/>
      <c r="O75" s="49"/>
      <c r="P75" s="49"/>
      <c r="Q75" s="49"/>
      <c r="R75" s="49"/>
      <c r="S75" s="49"/>
      <c r="T75" s="49"/>
      <c r="U75" s="28"/>
      <c r="V75" s="15"/>
    </row>
    <row r="76" spans="2:32" ht="16.5" customHeight="1">
      <c r="B76" s="48"/>
      <c r="C76" s="92" t="s">
        <v>91</v>
      </c>
      <c r="D76" s="240" t="s">
        <v>92</v>
      </c>
      <c r="E76" s="241"/>
      <c r="F76" s="240" t="s">
        <v>93</v>
      </c>
      <c r="G76" s="242"/>
      <c r="H76" s="242"/>
      <c r="I76" s="242"/>
      <c r="J76" s="242"/>
      <c r="K76" s="242"/>
      <c r="L76" s="242"/>
      <c r="M76" s="242"/>
      <c r="N76" s="242"/>
      <c r="O76" s="242"/>
      <c r="P76" s="242"/>
      <c r="Q76" s="242"/>
      <c r="R76" s="242"/>
      <c r="S76" s="242"/>
      <c r="T76" s="241"/>
      <c r="U76" s="28"/>
      <c r="V76" s="15"/>
    </row>
    <row r="77" spans="2:32" ht="16.5" customHeight="1">
      <c r="B77" s="48"/>
      <c r="C77" s="91"/>
      <c r="D77" s="235">
        <v>0</v>
      </c>
      <c r="E77" s="236"/>
      <c r="F77" s="237"/>
      <c r="G77" s="238"/>
      <c r="H77" s="238"/>
      <c r="I77" s="238"/>
      <c r="J77" s="238"/>
      <c r="K77" s="238"/>
      <c r="L77" s="238"/>
      <c r="M77" s="238"/>
      <c r="N77" s="238"/>
      <c r="O77" s="238"/>
      <c r="P77" s="238"/>
      <c r="Q77" s="238"/>
      <c r="R77" s="238"/>
      <c r="S77" s="238"/>
      <c r="T77" s="239"/>
      <c r="U77" s="28"/>
      <c r="V77" s="15"/>
    </row>
    <row r="78" spans="2:32" ht="16.5" customHeight="1">
      <c r="B78" s="48"/>
      <c r="C78" s="91"/>
      <c r="D78" s="235"/>
      <c r="E78" s="236"/>
      <c r="F78" s="237"/>
      <c r="G78" s="238"/>
      <c r="H78" s="238"/>
      <c r="I78" s="238"/>
      <c r="J78" s="238"/>
      <c r="K78" s="238"/>
      <c r="L78" s="238"/>
      <c r="M78" s="238"/>
      <c r="N78" s="238"/>
      <c r="O78" s="238"/>
      <c r="P78" s="238"/>
      <c r="Q78" s="238"/>
      <c r="R78" s="238"/>
      <c r="S78" s="238"/>
      <c r="T78" s="239"/>
      <c r="U78" s="28"/>
      <c r="V78" s="15"/>
      <c r="AF78" s="13">
        <f>IF(D79&gt;0,200000,0)</f>
        <v>0</v>
      </c>
    </row>
    <row r="79" spans="2:32" ht="16.5" customHeight="1">
      <c r="B79" s="153"/>
      <c r="C79" s="93" t="s">
        <v>94</v>
      </c>
      <c r="D79" s="230">
        <f>ROUNDDOWN(SUM(D77:E78),-3)</f>
        <v>0</v>
      </c>
      <c r="E79" s="231"/>
      <c r="F79" s="232" t="s">
        <v>95</v>
      </c>
      <c r="G79" s="233"/>
      <c r="H79" s="233"/>
      <c r="I79" s="233"/>
      <c r="J79" s="233"/>
      <c r="K79" s="233"/>
      <c r="L79" s="233"/>
      <c r="M79" s="233"/>
      <c r="N79" s="233"/>
      <c r="O79" s="233"/>
      <c r="P79" s="233"/>
      <c r="Q79" s="233"/>
      <c r="R79" s="233"/>
      <c r="S79" s="233"/>
      <c r="T79" s="234"/>
      <c r="U79" s="153"/>
      <c r="V79" s="15"/>
    </row>
    <row r="80" spans="2:32" ht="16.5" customHeight="1">
      <c r="B80" s="37"/>
      <c r="C80" s="15"/>
      <c r="D80" s="15"/>
      <c r="E80" s="15"/>
      <c r="F80" s="15"/>
      <c r="G80" s="15"/>
      <c r="H80" s="15"/>
      <c r="I80" s="15"/>
      <c r="J80" s="15"/>
      <c r="K80" s="15"/>
      <c r="L80" s="15"/>
      <c r="M80" s="15"/>
      <c r="N80" s="15"/>
      <c r="O80" s="15"/>
      <c r="P80" s="15"/>
      <c r="Q80" s="15"/>
      <c r="R80" s="15"/>
      <c r="S80" s="15"/>
      <c r="T80" s="15"/>
      <c r="U80" s="28"/>
      <c r="V80" s="15"/>
    </row>
    <row r="81" spans="2:32" ht="16.5" customHeight="1">
      <c r="B81" s="37"/>
      <c r="C81" s="15" t="s">
        <v>163</v>
      </c>
      <c r="D81" s="15"/>
      <c r="E81" s="15"/>
      <c r="F81" s="15"/>
      <c r="G81" s="15"/>
      <c r="H81" s="15"/>
      <c r="I81" s="15"/>
      <c r="J81" s="15"/>
      <c r="K81" s="15"/>
      <c r="L81" s="15"/>
      <c r="M81" s="15"/>
      <c r="N81" s="15"/>
      <c r="O81" s="15"/>
      <c r="P81" s="15"/>
      <c r="Q81" s="15"/>
      <c r="R81" s="15"/>
      <c r="S81" s="15"/>
      <c r="T81" s="15"/>
      <c r="U81" s="28"/>
      <c r="V81" s="15"/>
    </row>
    <row r="82" spans="2:32" ht="16.5" customHeight="1">
      <c r="B82" s="48" t="s">
        <v>19</v>
      </c>
      <c r="C82" s="49"/>
      <c r="D82" s="49"/>
      <c r="E82" s="49"/>
      <c r="F82" s="49" t="s">
        <v>20</v>
      </c>
      <c r="G82" s="50"/>
      <c r="H82" s="49" t="s">
        <v>21</v>
      </c>
      <c r="I82" s="50"/>
      <c r="J82" s="49" t="s">
        <v>22</v>
      </c>
      <c r="K82" s="50"/>
      <c r="L82" s="49" t="s">
        <v>23</v>
      </c>
      <c r="M82" s="51" t="s">
        <v>24</v>
      </c>
      <c r="N82" s="49" t="s">
        <v>20</v>
      </c>
      <c r="O82" s="50"/>
      <c r="P82" s="49" t="s">
        <v>21</v>
      </c>
      <c r="Q82" s="50"/>
      <c r="R82" s="49" t="s">
        <v>22</v>
      </c>
      <c r="S82" s="50"/>
      <c r="T82" s="49" t="s">
        <v>23</v>
      </c>
      <c r="U82" s="28"/>
      <c r="V82" s="15"/>
    </row>
    <row r="83" spans="2:32" ht="16.5" customHeight="1">
      <c r="B83" s="48" t="s">
        <v>25</v>
      </c>
      <c r="C83" s="49"/>
      <c r="D83" s="49"/>
      <c r="E83" s="49"/>
      <c r="F83" s="49"/>
      <c r="G83" s="49"/>
      <c r="H83" s="49"/>
      <c r="I83" s="49"/>
      <c r="J83" s="49"/>
      <c r="K83" s="49"/>
      <c r="L83" s="49"/>
      <c r="M83" s="49"/>
      <c r="N83" s="49"/>
      <c r="O83" s="49"/>
      <c r="P83" s="49"/>
      <c r="Q83" s="49"/>
      <c r="R83" s="49"/>
      <c r="S83" s="49"/>
      <c r="T83" s="49"/>
      <c r="U83" s="28"/>
      <c r="V83" s="15"/>
    </row>
    <row r="84" spans="2:32" ht="16.5" customHeight="1">
      <c r="B84" s="48"/>
      <c r="C84" s="92" t="s">
        <v>91</v>
      </c>
      <c r="D84" s="240" t="s">
        <v>92</v>
      </c>
      <c r="E84" s="241"/>
      <c r="F84" s="240" t="s">
        <v>93</v>
      </c>
      <c r="G84" s="242"/>
      <c r="H84" s="242"/>
      <c r="I84" s="242"/>
      <c r="J84" s="242"/>
      <c r="K84" s="242"/>
      <c r="L84" s="242"/>
      <c r="M84" s="242"/>
      <c r="N84" s="242"/>
      <c r="O84" s="242"/>
      <c r="P84" s="242"/>
      <c r="Q84" s="242"/>
      <c r="R84" s="242"/>
      <c r="S84" s="242"/>
      <c r="T84" s="241"/>
      <c r="U84" s="28"/>
      <c r="V84" s="15"/>
    </row>
    <row r="85" spans="2:32" ht="16.5" customHeight="1">
      <c r="B85" s="48"/>
      <c r="C85" s="91"/>
      <c r="D85" s="235"/>
      <c r="E85" s="236"/>
      <c r="F85" s="237"/>
      <c r="G85" s="238"/>
      <c r="H85" s="238"/>
      <c r="I85" s="238"/>
      <c r="J85" s="238"/>
      <c r="K85" s="238"/>
      <c r="L85" s="238"/>
      <c r="M85" s="238"/>
      <c r="N85" s="238"/>
      <c r="O85" s="238"/>
      <c r="P85" s="238"/>
      <c r="Q85" s="238"/>
      <c r="R85" s="238"/>
      <c r="S85" s="238"/>
      <c r="T85" s="239"/>
      <c r="U85" s="28"/>
      <c r="V85" s="15"/>
    </row>
    <row r="86" spans="2:32" ht="16.5" customHeight="1">
      <c r="B86" s="48"/>
      <c r="C86" s="91"/>
      <c r="D86" s="235"/>
      <c r="E86" s="236"/>
      <c r="F86" s="237"/>
      <c r="G86" s="238"/>
      <c r="H86" s="238"/>
      <c r="I86" s="238"/>
      <c r="J86" s="238"/>
      <c r="K86" s="238"/>
      <c r="L86" s="238"/>
      <c r="M86" s="238"/>
      <c r="N86" s="238"/>
      <c r="O86" s="238"/>
      <c r="P86" s="238"/>
      <c r="Q86" s="238"/>
      <c r="R86" s="238"/>
      <c r="S86" s="238"/>
      <c r="T86" s="239"/>
      <c r="U86" s="28"/>
    </row>
    <row r="87" spans="2:32" ht="16.5" customHeight="1">
      <c r="B87" s="39"/>
      <c r="C87" s="93" t="s">
        <v>94</v>
      </c>
      <c r="D87" s="230">
        <f>ROUNDDOWN(SUM(D85:E86),-3)</f>
        <v>0</v>
      </c>
      <c r="E87" s="231"/>
      <c r="F87" s="232" t="s">
        <v>95</v>
      </c>
      <c r="G87" s="233"/>
      <c r="H87" s="233"/>
      <c r="I87" s="233"/>
      <c r="J87" s="233"/>
      <c r="K87" s="233"/>
      <c r="L87" s="233"/>
      <c r="M87" s="233"/>
      <c r="N87" s="233"/>
      <c r="O87" s="233"/>
      <c r="P87" s="233"/>
      <c r="Q87" s="233"/>
      <c r="R87" s="233"/>
      <c r="S87" s="233"/>
      <c r="T87" s="234"/>
      <c r="U87" s="31"/>
      <c r="AF87" s="13">
        <f>IF(D87,100000,0)</f>
        <v>0</v>
      </c>
    </row>
  </sheetData>
  <mergeCells count="83">
    <mergeCell ref="C52:C53"/>
    <mergeCell ref="D52:D53"/>
    <mergeCell ref="E52:K53"/>
    <mergeCell ref="L52:Q52"/>
    <mergeCell ref="L53:N53"/>
    <mergeCell ref="O53:Q53"/>
    <mergeCell ref="C49:D49"/>
    <mergeCell ref="A4:V4"/>
    <mergeCell ref="F6:J6"/>
    <mergeCell ref="K6:U6"/>
    <mergeCell ref="F7:J7"/>
    <mergeCell ref="K7:U7"/>
    <mergeCell ref="F8:J8"/>
    <mergeCell ref="K8:U8"/>
    <mergeCell ref="J10:L10"/>
    <mergeCell ref="J11:L11"/>
    <mergeCell ref="F30:T30"/>
    <mergeCell ref="D36:E36"/>
    <mergeCell ref="F36:T36"/>
    <mergeCell ref="D37:E37"/>
    <mergeCell ref="F37:T37"/>
    <mergeCell ref="D41:E41"/>
    <mergeCell ref="L54:M54"/>
    <mergeCell ref="O54:P54"/>
    <mergeCell ref="L55:M55"/>
    <mergeCell ref="O55:P55"/>
    <mergeCell ref="L56:M56"/>
    <mergeCell ref="O56:P56"/>
    <mergeCell ref="L57:M57"/>
    <mergeCell ref="O57:P57"/>
    <mergeCell ref="L58:M58"/>
    <mergeCell ref="O58:P58"/>
    <mergeCell ref="L59:M59"/>
    <mergeCell ref="O59:P59"/>
    <mergeCell ref="C60:K60"/>
    <mergeCell ref="L60:M60"/>
    <mergeCell ref="O60:P60"/>
    <mergeCell ref="D24:E24"/>
    <mergeCell ref="F29:T29"/>
    <mergeCell ref="F28:T28"/>
    <mergeCell ref="F27:T27"/>
    <mergeCell ref="F26:T26"/>
    <mergeCell ref="F25:T25"/>
    <mergeCell ref="F24:T24"/>
    <mergeCell ref="D29:E29"/>
    <mergeCell ref="D28:E28"/>
    <mergeCell ref="D27:E27"/>
    <mergeCell ref="D26:E26"/>
    <mergeCell ref="D25:E25"/>
    <mergeCell ref="D30:E30"/>
    <mergeCell ref="F41:T41"/>
    <mergeCell ref="D42:E42"/>
    <mergeCell ref="F42:T42"/>
    <mergeCell ref="D38:E38"/>
    <mergeCell ref="F38:T38"/>
    <mergeCell ref="D39:E39"/>
    <mergeCell ref="F39:T39"/>
    <mergeCell ref="D40:E40"/>
    <mergeCell ref="F40:T40"/>
    <mergeCell ref="D68:E68"/>
    <mergeCell ref="F68:T68"/>
    <mergeCell ref="D69:E69"/>
    <mergeCell ref="F69:T69"/>
    <mergeCell ref="D70:E70"/>
    <mergeCell ref="F70:T70"/>
    <mergeCell ref="D71:E71"/>
    <mergeCell ref="F71:T71"/>
    <mergeCell ref="D76:E76"/>
    <mergeCell ref="F76:T76"/>
    <mergeCell ref="D77:E77"/>
    <mergeCell ref="F77:T77"/>
    <mergeCell ref="D79:E79"/>
    <mergeCell ref="F79:T79"/>
    <mergeCell ref="D84:E84"/>
    <mergeCell ref="F84:T84"/>
    <mergeCell ref="D78:E78"/>
    <mergeCell ref="F78:T78"/>
    <mergeCell ref="D87:E87"/>
    <mergeCell ref="F87:T87"/>
    <mergeCell ref="D85:E85"/>
    <mergeCell ref="F85:T85"/>
    <mergeCell ref="D86:E86"/>
    <mergeCell ref="F86:T86"/>
  </mergeCells>
  <phoneticPr fontId="1"/>
  <dataValidations count="1">
    <dataValidation type="list" allowBlank="1" showInputMessage="1" showErrorMessage="1" sqref="J10:J11" xr:uid="{8E13FC62-9E73-4611-A7A0-CB8EF13AA14C}">
      <formula1>$AH$3:$AH$4</formula1>
    </dataValidation>
  </dataValidations>
  <pageMargins left="0.70866141732283472" right="0.39370078740157483" top="0.56000000000000005" bottom="0.46" header="0.31496062992125984" footer="0.31496062992125984"/>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894C5-FEBF-44D3-A3A6-DD2F61B8B24D}">
  <sheetPr>
    <tabColor rgb="FFFFC000"/>
  </sheetPr>
  <dimension ref="A1:AF95"/>
  <sheetViews>
    <sheetView showZeros="0" view="pageBreakPreview" zoomScale="85" zoomScaleNormal="100" zoomScaleSheetLayoutView="85" workbookViewId="0">
      <selection activeCell="C33" sqref="C33"/>
    </sheetView>
  </sheetViews>
  <sheetFormatPr defaultColWidth="6" defaultRowHeight="15" customHeight="1"/>
  <cols>
    <col min="1" max="1" width="2.44140625" style="13" customWidth="1"/>
    <col min="2" max="2" width="6" style="13" customWidth="1"/>
    <col min="3" max="4" width="6" style="13"/>
    <col min="5" max="5" width="6" style="13" customWidth="1"/>
    <col min="6" max="7" width="4.88671875" style="13" customWidth="1"/>
    <col min="8" max="8" width="2.77734375" style="13" customWidth="1"/>
    <col min="9" max="9" width="4.88671875" style="13" customWidth="1"/>
    <col min="10" max="10" width="2.77734375" style="13" customWidth="1"/>
    <col min="11" max="11" width="4.88671875" style="13" customWidth="1"/>
    <col min="12" max="12" width="2.77734375" style="13" customWidth="1"/>
    <col min="13" max="13" width="3.109375" style="13" customWidth="1"/>
    <col min="14" max="14" width="6" style="13"/>
    <col min="15" max="15" width="4.88671875" style="13" customWidth="1"/>
    <col min="16" max="16" width="2.77734375" style="13" customWidth="1"/>
    <col min="17" max="17" width="4.88671875" style="13" customWidth="1"/>
    <col min="18" max="18" width="2.77734375" style="13" customWidth="1"/>
    <col min="19" max="19" width="4.88671875" style="13" customWidth="1"/>
    <col min="20" max="20" width="2.77734375" style="13" customWidth="1"/>
    <col min="21" max="21" width="2.88671875" style="13" customWidth="1"/>
    <col min="22" max="22" width="3.109375" style="13" customWidth="1"/>
    <col min="23" max="23" width="2.44140625" style="13" customWidth="1"/>
    <col min="24" max="29" width="6" style="13"/>
    <col min="30" max="30" width="5.44140625" style="13" customWidth="1"/>
    <col min="31" max="31" width="6" style="13" hidden="1" customWidth="1"/>
    <col min="32" max="16384" width="6" style="13"/>
  </cols>
  <sheetData>
    <row r="1" spans="1:31" s="3" customFormat="1" ht="61.95" customHeight="1">
      <c r="A1" s="8"/>
      <c r="B1" s="8"/>
      <c r="C1" s="8"/>
      <c r="D1" s="8"/>
      <c r="E1" s="8"/>
      <c r="F1" s="8"/>
    </row>
    <row r="2" spans="1:31" ht="15" customHeight="1">
      <c r="A2" s="47" t="s">
        <v>69</v>
      </c>
      <c r="AE2" s="142" t="s">
        <v>143</v>
      </c>
    </row>
    <row r="3" spans="1:31" ht="9" customHeight="1">
      <c r="C3" s="21"/>
      <c r="D3" s="22"/>
      <c r="E3" s="21"/>
      <c r="F3" s="22"/>
      <c r="G3" s="21"/>
      <c r="H3" s="21"/>
      <c r="AE3" s="142"/>
    </row>
    <row r="4" spans="1:31" ht="6" customHeight="1">
      <c r="B4" s="23"/>
      <c r="C4" s="24"/>
      <c r="D4" s="24"/>
      <c r="E4" s="24"/>
      <c r="F4" s="24"/>
      <c r="G4" s="24"/>
      <c r="H4" s="24"/>
      <c r="I4" s="25"/>
      <c r="J4" s="25"/>
      <c r="K4" s="25"/>
      <c r="L4" s="25"/>
      <c r="M4" s="25"/>
      <c r="N4" s="25"/>
      <c r="O4" s="25"/>
      <c r="P4" s="25"/>
      <c r="Q4" s="25"/>
      <c r="R4" s="25"/>
      <c r="S4" s="25"/>
      <c r="T4" s="25"/>
      <c r="U4" s="26"/>
      <c r="V4" s="15"/>
    </row>
    <row r="5" spans="1:31" ht="15" customHeight="1">
      <c r="B5" s="27" t="s">
        <v>50</v>
      </c>
      <c r="C5" s="15"/>
      <c r="D5" s="15"/>
      <c r="E5" s="15"/>
      <c r="F5" s="15"/>
      <c r="G5" s="15"/>
      <c r="H5" s="15"/>
      <c r="I5" s="15"/>
      <c r="J5" s="15"/>
      <c r="K5" s="15"/>
      <c r="L5" s="15"/>
      <c r="M5" s="15"/>
      <c r="N5" s="15"/>
      <c r="O5" s="15"/>
      <c r="P5" s="15"/>
      <c r="Q5" s="15"/>
      <c r="R5" s="15"/>
      <c r="S5" s="15"/>
      <c r="T5" s="15"/>
      <c r="U5" s="28"/>
      <c r="V5" s="15"/>
    </row>
    <row r="6" spans="1:31" ht="9" customHeight="1">
      <c r="B6" s="29"/>
      <c r="C6" s="30"/>
      <c r="D6" s="30"/>
      <c r="E6" s="30"/>
      <c r="F6" s="30"/>
      <c r="G6" s="30"/>
      <c r="H6" s="30"/>
      <c r="I6" s="30"/>
      <c r="J6" s="30"/>
      <c r="K6" s="30"/>
      <c r="L6" s="30"/>
      <c r="M6" s="30"/>
      <c r="N6" s="30"/>
      <c r="O6" s="30"/>
      <c r="P6" s="30"/>
      <c r="Q6" s="30"/>
      <c r="R6" s="30"/>
      <c r="S6" s="30"/>
      <c r="T6" s="30"/>
      <c r="U6" s="31"/>
      <c r="V6" s="15"/>
    </row>
    <row r="7" spans="1:31" ht="15" customHeight="1">
      <c r="B7" s="33">
        <f>'２所要額調書（別紙１）'!B34</f>
        <v>0</v>
      </c>
      <c r="C7" s="205" t="s">
        <v>233</v>
      </c>
      <c r="D7" s="35"/>
      <c r="E7" s="36"/>
      <c r="F7" s="35"/>
      <c r="G7" s="36"/>
      <c r="H7" s="36"/>
      <c r="I7" s="15"/>
      <c r="J7" s="15"/>
      <c r="K7" s="15"/>
      <c r="L7" s="15"/>
      <c r="M7" s="15"/>
      <c r="N7" s="15"/>
      <c r="O7" s="15"/>
      <c r="P7" s="15"/>
      <c r="Q7" s="15"/>
      <c r="R7" s="15"/>
      <c r="S7" s="15"/>
      <c r="T7" s="15"/>
      <c r="U7" s="28"/>
      <c r="V7" s="15"/>
    </row>
    <row r="8" spans="1:31" ht="7.2" customHeight="1">
      <c r="B8" s="37"/>
      <c r="C8" s="15"/>
      <c r="D8" s="15"/>
      <c r="E8" s="15"/>
      <c r="F8" s="15"/>
      <c r="G8" s="15"/>
      <c r="H8" s="15"/>
      <c r="I8" s="15"/>
      <c r="J8" s="15"/>
      <c r="K8" s="15"/>
      <c r="L8" s="15"/>
      <c r="M8" s="15"/>
      <c r="N8" s="15"/>
      <c r="O8" s="15"/>
      <c r="P8" s="15"/>
      <c r="Q8" s="15"/>
      <c r="R8" s="15"/>
      <c r="S8" s="15"/>
      <c r="T8" s="15"/>
      <c r="U8" s="28"/>
      <c r="V8" s="15"/>
    </row>
    <row r="9" spans="1:31" s="72" customFormat="1" ht="22.5" customHeight="1">
      <c r="B9" s="194" t="s">
        <v>61</v>
      </c>
      <c r="C9" s="195"/>
      <c r="D9" s="195"/>
      <c r="E9" s="195"/>
      <c r="F9" s="195"/>
      <c r="G9" s="196" t="s">
        <v>20</v>
      </c>
      <c r="H9" s="197"/>
      <c r="I9" s="196" t="s">
        <v>21</v>
      </c>
      <c r="J9" s="197"/>
      <c r="K9" s="196" t="s">
        <v>22</v>
      </c>
      <c r="L9" s="197"/>
      <c r="M9" s="196" t="s">
        <v>23</v>
      </c>
      <c r="N9" s="196" t="s">
        <v>24</v>
      </c>
      <c r="O9" s="196" t="s">
        <v>20</v>
      </c>
      <c r="P9" s="197"/>
      <c r="Q9" s="196" t="s">
        <v>21</v>
      </c>
      <c r="R9" s="197"/>
      <c r="S9" s="196" t="s">
        <v>22</v>
      </c>
      <c r="T9" s="197"/>
      <c r="U9" s="198" t="s">
        <v>23</v>
      </c>
    </row>
    <row r="10" spans="1:31" s="72" customFormat="1" ht="22.5" customHeight="1">
      <c r="B10" s="199" t="s">
        <v>62</v>
      </c>
      <c r="C10" s="200"/>
      <c r="D10" s="201"/>
      <c r="E10" s="201"/>
      <c r="F10" s="201"/>
      <c r="G10" s="201"/>
      <c r="H10" s="201"/>
      <c r="I10" s="201"/>
      <c r="J10" s="201"/>
      <c r="K10" s="202"/>
      <c r="L10" s="202"/>
      <c r="M10" s="202"/>
      <c r="N10" s="202"/>
      <c r="O10" s="202"/>
      <c r="P10" s="201"/>
      <c r="Q10" s="201"/>
      <c r="R10" s="201"/>
      <c r="S10" s="201"/>
      <c r="T10" s="201"/>
      <c r="U10" s="203"/>
    </row>
    <row r="11" spans="1:31" s="72" customFormat="1" ht="22.5" customHeight="1">
      <c r="B11" s="199" t="s">
        <v>63</v>
      </c>
      <c r="C11" s="197"/>
      <c r="D11" s="200" t="s">
        <v>64</v>
      </c>
      <c r="E11" s="201"/>
      <c r="F11" s="201"/>
      <c r="G11" s="201"/>
      <c r="H11" s="201"/>
      <c r="I11" s="201"/>
      <c r="J11" s="201"/>
      <c r="K11" s="202"/>
      <c r="L11" s="202"/>
      <c r="M11" s="202"/>
      <c r="N11" s="202"/>
      <c r="O11" s="202"/>
      <c r="P11" s="201"/>
      <c r="Q11" s="201"/>
      <c r="R11" s="201"/>
      <c r="S11" s="201"/>
      <c r="T11" s="201"/>
      <c r="U11" s="203"/>
    </row>
    <row r="12" spans="1:31" s="72" customFormat="1" ht="22.5" customHeight="1">
      <c r="B12" s="194"/>
      <c r="C12" s="197"/>
      <c r="D12" s="200" t="s">
        <v>65</v>
      </c>
      <c r="E12" s="200"/>
      <c r="F12" s="200"/>
      <c r="G12" s="200"/>
      <c r="H12" s="200"/>
      <c r="I12" s="200"/>
      <c r="J12" s="200"/>
      <c r="K12" s="200"/>
      <c r="L12" s="202"/>
      <c r="M12" s="202"/>
      <c r="N12" s="202"/>
      <c r="O12" s="202"/>
      <c r="P12" s="202"/>
      <c r="Q12" s="202"/>
      <c r="R12" s="202"/>
      <c r="S12" s="200"/>
      <c r="T12" s="200"/>
      <c r="U12" s="204"/>
    </row>
    <row r="13" spans="1:31" s="72" customFormat="1" ht="22.5" customHeight="1">
      <c r="B13" s="194" t="s">
        <v>66</v>
      </c>
      <c r="C13" s="200"/>
      <c r="D13" s="200"/>
      <c r="E13" s="200"/>
      <c r="F13" s="200"/>
      <c r="G13" s="200"/>
      <c r="H13" s="200"/>
      <c r="I13" s="200"/>
      <c r="J13" s="200"/>
      <c r="K13" s="200"/>
      <c r="L13" s="202"/>
      <c r="M13" s="202"/>
      <c r="N13" s="202"/>
      <c r="O13" s="202"/>
      <c r="P13" s="202"/>
      <c r="Q13" s="202"/>
      <c r="R13" s="202"/>
      <c r="S13" s="200"/>
      <c r="T13" s="200"/>
      <c r="U13" s="204"/>
    </row>
    <row r="14" spans="1:31" s="72" customFormat="1" ht="22.5" customHeight="1">
      <c r="B14" s="194" t="s">
        <v>67</v>
      </c>
      <c r="C14" s="200"/>
      <c r="D14" s="200"/>
      <c r="E14" s="196"/>
      <c r="F14" s="196"/>
      <c r="G14" s="196" t="s">
        <v>20</v>
      </c>
      <c r="H14" s="197"/>
      <c r="I14" s="196" t="s">
        <v>21</v>
      </c>
      <c r="J14" s="197"/>
      <c r="K14" s="196" t="s">
        <v>22</v>
      </c>
      <c r="L14" s="197"/>
      <c r="M14" s="196" t="s">
        <v>23</v>
      </c>
      <c r="N14" s="196" t="s">
        <v>24</v>
      </c>
      <c r="O14" s="196" t="s">
        <v>20</v>
      </c>
      <c r="P14" s="197"/>
      <c r="Q14" s="196" t="s">
        <v>21</v>
      </c>
      <c r="R14" s="197"/>
      <c r="S14" s="196" t="s">
        <v>22</v>
      </c>
      <c r="T14" s="197"/>
      <c r="U14" s="198" t="s">
        <v>23</v>
      </c>
    </row>
    <row r="15" spans="1:31" ht="9" customHeight="1">
      <c r="B15" s="32"/>
      <c r="C15" s="15"/>
      <c r="D15" s="15"/>
      <c r="E15" s="15"/>
      <c r="F15" s="15"/>
      <c r="G15" s="15"/>
      <c r="H15" s="15"/>
      <c r="I15" s="15"/>
      <c r="J15" s="15"/>
      <c r="K15" s="15"/>
      <c r="L15" s="15"/>
      <c r="M15" s="15"/>
      <c r="N15" s="15"/>
      <c r="O15" s="15"/>
      <c r="P15" s="15"/>
      <c r="Q15" s="15"/>
      <c r="R15" s="15"/>
      <c r="S15" s="15"/>
      <c r="T15" s="15"/>
      <c r="U15" s="28"/>
      <c r="V15" s="15"/>
    </row>
    <row r="16" spans="1:31" ht="15" customHeight="1">
      <c r="B16" s="33" t="str">
        <f>'２所要額調書（別紙１）'!B37</f>
        <v/>
      </c>
      <c r="C16" s="34" t="s">
        <v>234</v>
      </c>
      <c r="D16" s="35"/>
      <c r="E16" s="36"/>
      <c r="F16" s="35"/>
      <c r="G16" s="36"/>
      <c r="H16" s="36"/>
      <c r="I16" s="15"/>
      <c r="J16" s="15"/>
      <c r="K16" s="15"/>
      <c r="L16" s="15"/>
      <c r="M16" s="15"/>
      <c r="N16" s="15"/>
      <c r="O16" s="15"/>
      <c r="P16" s="15"/>
      <c r="Q16" s="15"/>
      <c r="R16" s="15"/>
      <c r="S16" s="15"/>
      <c r="T16" s="15"/>
      <c r="U16" s="28"/>
      <c r="V16" s="15"/>
    </row>
    <row r="17" spans="2:22" ht="7.2" customHeight="1">
      <c r="B17" s="37"/>
      <c r="C17" s="15"/>
      <c r="D17" s="15"/>
      <c r="E17" s="15"/>
      <c r="F17" s="15"/>
      <c r="G17" s="15"/>
      <c r="H17" s="15"/>
      <c r="I17" s="15"/>
      <c r="J17" s="15"/>
      <c r="K17" s="15"/>
      <c r="L17" s="15"/>
      <c r="M17" s="15"/>
      <c r="N17" s="15"/>
      <c r="O17" s="15"/>
      <c r="P17" s="15"/>
      <c r="Q17" s="15"/>
      <c r="R17" s="15"/>
      <c r="S17" s="15"/>
      <c r="T17" s="15"/>
      <c r="U17" s="28"/>
      <c r="V17" s="15"/>
    </row>
    <row r="18" spans="2:22" ht="18" customHeight="1">
      <c r="B18" s="37" t="s">
        <v>19</v>
      </c>
      <c r="C18" s="15"/>
      <c r="D18" s="15"/>
      <c r="E18" s="15"/>
      <c r="F18" s="15" t="s">
        <v>20</v>
      </c>
      <c r="G18" s="38"/>
      <c r="H18" s="15" t="s">
        <v>21</v>
      </c>
      <c r="I18" s="38"/>
      <c r="J18" s="15" t="s">
        <v>22</v>
      </c>
      <c r="K18" s="38"/>
      <c r="L18" s="15" t="s">
        <v>23</v>
      </c>
      <c r="M18" s="36" t="s">
        <v>24</v>
      </c>
      <c r="N18" s="15" t="s">
        <v>20</v>
      </c>
      <c r="O18" s="38"/>
      <c r="P18" s="15" t="s">
        <v>21</v>
      </c>
      <c r="Q18" s="38"/>
      <c r="R18" s="15" t="s">
        <v>22</v>
      </c>
      <c r="S18" s="38"/>
      <c r="T18" s="15" t="s">
        <v>23</v>
      </c>
      <c r="U18" s="28"/>
      <c r="V18" s="15"/>
    </row>
    <row r="19" spans="2:22" ht="15" customHeight="1">
      <c r="B19" s="37" t="s">
        <v>30</v>
      </c>
      <c r="C19" s="15"/>
      <c r="D19" s="15"/>
      <c r="E19" s="15"/>
      <c r="F19" s="15"/>
      <c r="G19" s="15"/>
      <c r="H19" s="15"/>
      <c r="I19" s="15"/>
      <c r="J19" s="15"/>
      <c r="K19" s="15"/>
      <c r="L19" s="15"/>
      <c r="M19" s="15"/>
      <c r="N19" s="15"/>
      <c r="O19" s="15"/>
      <c r="P19" s="15"/>
      <c r="Q19" s="15"/>
      <c r="R19" s="15"/>
      <c r="S19" s="15"/>
      <c r="T19" s="15"/>
      <c r="U19" s="28"/>
      <c r="V19" s="15"/>
    </row>
    <row r="20" spans="2:22" ht="15" customHeight="1">
      <c r="B20" s="37"/>
      <c r="C20" s="292"/>
      <c r="D20" s="293"/>
      <c r="E20" s="37" t="s">
        <v>28</v>
      </c>
      <c r="F20" s="15"/>
      <c r="G20" s="15"/>
      <c r="H20" s="15"/>
      <c r="I20" s="15"/>
      <c r="J20" s="15"/>
      <c r="K20" s="15"/>
      <c r="L20" s="15"/>
      <c r="M20" s="15"/>
      <c r="N20" s="15"/>
      <c r="O20" s="15"/>
      <c r="P20" s="15"/>
      <c r="Q20" s="15"/>
      <c r="R20" s="15"/>
      <c r="S20" s="15"/>
      <c r="T20" s="15"/>
      <c r="U20" s="28"/>
      <c r="V20" s="15"/>
    </row>
    <row r="21" spans="2:22" ht="15" customHeight="1">
      <c r="B21" s="37" t="s">
        <v>84</v>
      </c>
      <c r="C21" s="36"/>
      <c r="D21" s="36"/>
      <c r="E21" s="15"/>
      <c r="F21" s="15"/>
      <c r="G21" s="15"/>
      <c r="H21" s="15"/>
      <c r="I21" s="15"/>
      <c r="J21" s="15"/>
      <c r="K21" s="15"/>
      <c r="L21" s="15"/>
      <c r="M21" s="15"/>
      <c r="N21" s="15"/>
      <c r="O21" s="15"/>
      <c r="P21" s="15"/>
      <c r="Q21" s="15"/>
      <c r="R21" s="15"/>
      <c r="S21" s="15"/>
      <c r="T21" s="15"/>
      <c r="U21" s="28"/>
      <c r="V21" s="15"/>
    </row>
    <row r="22" spans="2:22" ht="27.6" customHeight="1">
      <c r="B22" s="37"/>
      <c r="C22" s="189" t="s">
        <v>76</v>
      </c>
      <c r="D22" s="189" t="s">
        <v>77</v>
      </c>
      <c r="E22" s="286" t="s">
        <v>78</v>
      </c>
      <c r="F22" s="286"/>
      <c r="G22" s="286"/>
      <c r="H22" s="286"/>
      <c r="I22" s="286"/>
      <c r="J22" s="286"/>
      <c r="K22" s="243"/>
      <c r="L22" s="286" t="s">
        <v>79</v>
      </c>
      <c r="M22" s="286"/>
      <c r="N22" s="286"/>
      <c r="O22" s="286"/>
      <c r="P22" s="286"/>
      <c r="Q22" s="289" t="s">
        <v>80</v>
      </c>
      <c r="R22" s="290"/>
      <c r="S22" s="290"/>
      <c r="T22" s="15"/>
      <c r="U22" s="28"/>
      <c r="V22" s="15"/>
    </row>
    <row r="23" spans="2:22" ht="15" customHeight="1">
      <c r="B23" s="37"/>
      <c r="C23" s="189">
        <v>1</v>
      </c>
      <c r="D23" s="190"/>
      <c r="E23" s="190"/>
      <c r="F23" s="193"/>
      <c r="G23" s="189" t="s">
        <v>21</v>
      </c>
      <c r="H23" s="193"/>
      <c r="I23" s="189" t="s">
        <v>22</v>
      </c>
      <c r="J23" s="193"/>
      <c r="K23" s="188" t="s">
        <v>23</v>
      </c>
      <c r="L23" s="291"/>
      <c r="M23" s="291"/>
      <c r="N23" s="286" t="s">
        <v>81</v>
      </c>
      <c r="O23" s="286"/>
      <c r="P23" s="286"/>
      <c r="Q23" s="291"/>
      <c r="R23" s="291"/>
      <c r="S23" s="291"/>
      <c r="T23" s="15"/>
      <c r="U23" s="28"/>
      <c r="V23" s="15"/>
    </row>
    <row r="24" spans="2:22" ht="15" customHeight="1">
      <c r="B24" s="37"/>
      <c r="C24" s="189">
        <v>2</v>
      </c>
      <c r="D24" s="190"/>
      <c r="E24" s="190"/>
      <c r="F24" s="193"/>
      <c r="G24" s="189" t="s">
        <v>21</v>
      </c>
      <c r="H24" s="193"/>
      <c r="I24" s="189" t="s">
        <v>22</v>
      </c>
      <c r="J24" s="193"/>
      <c r="K24" s="188" t="s">
        <v>23</v>
      </c>
      <c r="L24" s="291"/>
      <c r="M24" s="291"/>
      <c r="N24" s="286" t="s">
        <v>81</v>
      </c>
      <c r="O24" s="286"/>
      <c r="P24" s="286"/>
      <c r="Q24" s="291"/>
      <c r="R24" s="291"/>
      <c r="S24" s="291"/>
      <c r="T24" s="15"/>
      <c r="U24" s="28"/>
      <c r="V24" s="15"/>
    </row>
    <row r="25" spans="2:22" ht="15" customHeight="1">
      <c r="B25" s="37"/>
      <c r="C25" s="189">
        <v>3</v>
      </c>
      <c r="D25" s="190"/>
      <c r="E25" s="190"/>
      <c r="F25" s="193"/>
      <c r="G25" s="189" t="s">
        <v>21</v>
      </c>
      <c r="H25" s="193"/>
      <c r="I25" s="189" t="s">
        <v>22</v>
      </c>
      <c r="J25" s="193"/>
      <c r="K25" s="188" t="s">
        <v>23</v>
      </c>
      <c r="L25" s="291"/>
      <c r="M25" s="291"/>
      <c r="N25" s="286" t="s">
        <v>81</v>
      </c>
      <c r="O25" s="286"/>
      <c r="P25" s="286"/>
      <c r="Q25" s="291"/>
      <c r="R25" s="291"/>
      <c r="S25" s="291"/>
      <c r="T25" s="15"/>
      <c r="U25" s="28"/>
      <c r="V25" s="15"/>
    </row>
    <row r="26" spans="2:22" ht="15" customHeight="1">
      <c r="B26" s="37"/>
      <c r="C26" s="189">
        <v>4</v>
      </c>
      <c r="D26" s="190"/>
      <c r="E26" s="190"/>
      <c r="F26" s="193"/>
      <c r="G26" s="189" t="s">
        <v>21</v>
      </c>
      <c r="H26" s="193"/>
      <c r="I26" s="189" t="s">
        <v>22</v>
      </c>
      <c r="J26" s="193"/>
      <c r="K26" s="188" t="s">
        <v>23</v>
      </c>
      <c r="L26" s="291"/>
      <c r="M26" s="291"/>
      <c r="N26" s="286" t="s">
        <v>81</v>
      </c>
      <c r="O26" s="286"/>
      <c r="P26" s="286"/>
      <c r="Q26" s="291"/>
      <c r="R26" s="291"/>
      <c r="S26" s="291"/>
      <c r="T26" s="15"/>
      <c r="U26" s="28"/>
      <c r="V26" s="15"/>
    </row>
    <row r="27" spans="2:22" ht="15" customHeight="1">
      <c r="B27" s="37"/>
      <c r="C27" s="189">
        <v>5</v>
      </c>
      <c r="D27" s="190"/>
      <c r="E27" s="190"/>
      <c r="F27" s="193"/>
      <c r="G27" s="189" t="s">
        <v>21</v>
      </c>
      <c r="H27" s="193"/>
      <c r="I27" s="189" t="s">
        <v>22</v>
      </c>
      <c r="J27" s="193"/>
      <c r="K27" s="188" t="s">
        <v>23</v>
      </c>
      <c r="L27" s="291"/>
      <c r="M27" s="291"/>
      <c r="N27" s="286" t="s">
        <v>81</v>
      </c>
      <c r="O27" s="286"/>
      <c r="P27" s="286"/>
      <c r="Q27" s="291"/>
      <c r="R27" s="291"/>
      <c r="S27" s="291"/>
      <c r="T27" s="15"/>
      <c r="U27" s="28"/>
      <c r="V27" s="15"/>
    </row>
    <row r="28" spans="2:22" ht="15" customHeight="1">
      <c r="B28" s="37"/>
      <c r="C28" s="286" t="s">
        <v>82</v>
      </c>
      <c r="D28" s="286"/>
      <c r="E28" s="286"/>
      <c r="F28" s="286"/>
      <c r="G28" s="286"/>
      <c r="H28" s="286"/>
      <c r="I28" s="286"/>
      <c r="J28" s="286"/>
      <c r="K28" s="286"/>
      <c r="L28" s="287">
        <f>SUM(L23:M27)</f>
        <v>0</v>
      </c>
      <c r="M28" s="287"/>
      <c r="N28" s="286" t="s">
        <v>81</v>
      </c>
      <c r="O28" s="286"/>
      <c r="P28" s="286"/>
      <c r="Q28" s="288">
        <f>SUM(Q23:S27)</f>
        <v>0</v>
      </c>
      <c r="R28" s="288"/>
      <c r="S28" s="288"/>
      <c r="T28" s="15"/>
      <c r="U28" s="28"/>
      <c r="V28" s="15"/>
    </row>
    <row r="29" spans="2:22" ht="15" customHeight="1">
      <c r="B29" s="37"/>
      <c r="C29" s="84" t="s">
        <v>83</v>
      </c>
      <c r="D29" s="36"/>
      <c r="E29" s="15"/>
      <c r="F29" s="15"/>
      <c r="G29" s="15"/>
      <c r="H29" s="15"/>
      <c r="I29" s="15"/>
      <c r="J29" s="15"/>
      <c r="K29" s="15"/>
      <c r="L29" s="15"/>
      <c r="M29" s="15"/>
      <c r="N29" s="15"/>
      <c r="O29" s="15"/>
      <c r="P29" s="15"/>
      <c r="Q29" s="15"/>
      <c r="R29" s="15"/>
      <c r="S29" s="15"/>
      <c r="T29" s="15"/>
      <c r="U29" s="28"/>
      <c r="V29" s="15"/>
    </row>
    <row r="30" spans="2:22" ht="15" customHeight="1">
      <c r="B30" s="39"/>
      <c r="C30" s="30"/>
      <c r="D30" s="40"/>
      <c r="E30" s="30"/>
      <c r="F30" s="30"/>
      <c r="G30" s="30"/>
      <c r="H30" s="30"/>
      <c r="I30" s="30"/>
      <c r="J30" s="30"/>
      <c r="K30" s="30"/>
      <c r="L30" s="30"/>
      <c r="M30" s="30"/>
      <c r="N30" s="30"/>
      <c r="O30" s="30"/>
      <c r="P30" s="30"/>
      <c r="Q30" s="30"/>
      <c r="R30" s="30"/>
      <c r="S30" s="30"/>
      <c r="T30" s="30"/>
      <c r="U30" s="31"/>
      <c r="V30" s="15"/>
    </row>
    <row r="31" spans="2:22" ht="6" customHeight="1">
      <c r="B31" s="37"/>
      <c r="C31" s="15"/>
      <c r="D31" s="41"/>
      <c r="E31" s="15"/>
      <c r="F31" s="15"/>
      <c r="G31" s="15"/>
      <c r="H31" s="15"/>
      <c r="I31" s="15"/>
      <c r="J31" s="15"/>
      <c r="K31" s="15"/>
      <c r="L31" s="15"/>
      <c r="M31" s="15"/>
      <c r="N31" s="15"/>
      <c r="O31" s="15"/>
      <c r="P31" s="15"/>
      <c r="Q31" s="15"/>
      <c r="R31" s="15"/>
      <c r="S31" s="15"/>
      <c r="T31" s="15"/>
      <c r="U31" s="28"/>
      <c r="V31" s="15"/>
    </row>
    <row r="32" spans="2:22" ht="15" customHeight="1">
      <c r="B32" s="33">
        <f>'２所要額調書（別紙１）'!B53</f>
        <v>0</v>
      </c>
      <c r="C32" s="34" t="s">
        <v>246</v>
      </c>
      <c r="D32" s="35"/>
      <c r="E32" s="36"/>
      <c r="F32" s="35"/>
      <c r="G32" s="36"/>
      <c r="H32" s="36"/>
      <c r="I32" s="15"/>
      <c r="J32" s="15"/>
      <c r="K32" s="15"/>
      <c r="L32" s="15"/>
      <c r="M32" s="15"/>
      <c r="N32" s="15"/>
      <c r="O32" s="15"/>
      <c r="P32" s="15"/>
      <c r="Q32" s="15"/>
      <c r="R32" s="15"/>
      <c r="S32" s="15"/>
      <c r="T32" s="15"/>
      <c r="U32" s="28"/>
      <c r="V32" s="15"/>
    </row>
    <row r="33" spans="2:22" ht="8.4" customHeight="1">
      <c r="B33" s="37"/>
      <c r="C33" s="15"/>
      <c r="D33" s="15"/>
      <c r="E33" s="15"/>
      <c r="F33" s="15"/>
      <c r="G33" s="15"/>
      <c r="H33" s="15"/>
      <c r="I33" s="15"/>
      <c r="J33" s="15"/>
      <c r="K33" s="15"/>
      <c r="L33" s="15"/>
      <c r="M33" s="15"/>
      <c r="N33" s="15"/>
      <c r="O33" s="15"/>
      <c r="P33" s="15"/>
      <c r="Q33" s="15"/>
      <c r="R33" s="15"/>
      <c r="S33" s="15"/>
      <c r="T33" s="15"/>
      <c r="U33" s="28"/>
      <c r="V33" s="15"/>
    </row>
    <row r="34" spans="2:22" ht="18" customHeight="1">
      <c r="B34" s="37" t="s">
        <v>19</v>
      </c>
      <c r="C34" s="15"/>
      <c r="D34" s="15"/>
      <c r="E34" s="15"/>
      <c r="F34" s="15" t="s">
        <v>20</v>
      </c>
      <c r="G34" s="38"/>
      <c r="H34" s="15" t="s">
        <v>21</v>
      </c>
      <c r="I34" s="38"/>
      <c r="J34" s="15" t="s">
        <v>22</v>
      </c>
      <c r="K34" s="38"/>
      <c r="L34" s="15" t="s">
        <v>23</v>
      </c>
      <c r="M34" s="36" t="s">
        <v>24</v>
      </c>
      <c r="N34" s="15" t="s">
        <v>20</v>
      </c>
      <c r="O34" s="38"/>
      <c r="P34" s="15" t="s">
        <v>21</v>
      </c>
      <c r="Q34" s="38"/>
      <c r="R34" s="15" t="s">
        <v>22</v>
      </c>
      <c r="S34" s="38"/>
      <c r="T34" s="15" t="s">
        <v>23</v>
      </c>
      <c r="U34" s="28"/>
      <c r="V34" s="15"/>
    </row>
    <row r="35" spans="2:22" ht="18" customHeight="1">
      <c r="B35" s="37"/>
      <c r="C35" s="141"/>
      <c r="D35" s="15" t="s">
        <v>31</v>
      </c>
      <c r="E35" s="15"/>
      <c r="F35" s="15"/>
      <c r="G35" s="15"/>
      <c r="H35" s="15"/>
      <c r="I35" s="15"/>
      <c r="J35" s="15"/>
      <c r="K35" s="15"/>
      <c r="L35" s="15"/>
      <c r="M35" s="36"/>
      <c r="N35" s="15"/>
      <c r="O35" s="15"/>
      <c r="P35" s="15"/>
      <c r="Q35" s="15"/>
      <c r="R35" s="15"/>
      <c r="S35" s="15"/>
      <c r="T35" s="15"/>
      <c r="U35" s="28"/>
      <c r="V35" s="15"/>
    </row>
    <row r="36" spans="2:22" ht="15" customHeight="1">
      <c r="B36" s="37" t="s">
        <v>32</v>
      </c>
      <c r="C36" s="15"/>
      <c r="D36" s="15"/>
      <c r="E36" s="15"/>
      <c r="F36" s="15"/>
      <c r="G36" s="15"/>
      <c r="H36" s="15"/>
      <c r="I36" s="15"/>
      <c r="J36" s="15"/>
      <c r="K36" s="15"/>
      <c r="L36" s="15"/>
      <c r="M36" s="15"/>
      <c r="N36" s="15"/>
      <c r="O36" s="15"/>
      <c r="P36" s="15"/>
      <c r="Q36" s="15"/>
      <c r="R36" s="15"/>
      <c r="S36" s="15"/>
      <c r="T36" s="15"/>
      <c r="U36" s="28"/>
      <c r="V36" s="15"/>
    </row>
    <row r="37" spans="2:22" ht="6" customHeight="1">
      <c r="B37" s="37"/>
      <c r="C37" s="15"/>
      <c r="D37" s="15"/>
      <c r="E37" s="15"/>
      <c r="F37" s="15"/>
      <c r="G37" s="15"/>
      <c r="H37" s="15"/>
      <c r="I37" s="15"/>
      <c r="J37" s="15"/>
      <c r="K37" s="15"/>
      <c r="L37" s="15"/>
      <c r="M37" s="15"/>
      <c r="N37" s="15"/>
      <c r="O37" s="15"/>
      <c r="P37" s="15"/>
      <c r="Q37" s="15"/>
      <c r="R37" s="15"/>
      <c r="S37" s="15"/>
      <c r="T37" s="15"/>
      <c r="U37" s="28"/>
      <c r="V37" s="15"/>
    </row>
    <row r="38" spans="2:22" ht="18" customHeight="1">
      <c r="B38" s="37"/>
      <c r="C38" s="141"/>
      <c r="D38" s="15" t="s">
        <v>33</v>
      </c>
      <c r="E38" s="15"/>
      <c r="F38" s="15"/>
      <c r="G38" s="15"/>
      <c r="H38" s="15"/>
      <c r="I38" s="15"/>
      <c r="J38" s="15"/>
      <c r="K38" s="15"/>
      <c r="L38" s="15"/>
      <c r="M38" s="15"/>
      <c r="N38" s="15"/>
      <c r="O38" s="15"/>
      <c r="P38" s="15"/>
      <c r="Q38" s="15"/>
      <c r="R38" s="15"/>
      <c r="S38" s="15"/>
      <c r="T38" s="15"/>
      <c r="U38" s="28"/>
      <c r="V38" s="15"/>
    </row>
    <row r="39" spans="2:22" ht="18" customHeight="1">
      <c r="B39" s="37"/>
      <c r="C39" s="141"/>
      <c r="D39" s="15" t="s">
        <v>34</v>
      </c>
      <c r="E39" s="15"/>
      <c r="F39" s="15"/>
      <c r="G39" s="15"/>
      <c r="H39" s="15"/>
      <c r="I39" s="15"/>
      <c r="J39" s="15"/>
      <c r="K39" s="15"/>
      <c r="L39" s="15"/>
      <c r="M39" s="15"/>
      <c r="N39" s="15"/>
      <c r="O39" s="15"/>
      <c r="P39" s="15"/>
      <c r="Q39" s="15"/>
      <c r="R39" s="15"/>
      <c r="S39" s="15"/>
      <c r="T39" s="15"/>
      <c r="U39" s="28"/>
      <c r="V39" s="15"/>
    </row>
    <row r="40" spans="2:22" ht="18" customHeight="1">
      <c r="B40" s="37"/>
      <c r="C40" s="141"/>
      <c r="D40" s="15" t="s">
        <v>35</v>
      </c>
      <c r="E40" s="15"/>
      <c r="F40" s="15"/>
      <c r="G40" s="15"/>
      <c r="H40" s="15"/>
      <c r="I40" s="15"/>
      <c r="J40" s="15"/>
      <c r="K40" s="15"/>
      <c r="L40" s="15"/>
      <c r="M40" s="15"/>
      <c r="N40" s="15"/>
      <c r="O40" s="15"/>
      <c r="P40" s="15"/>
      <c r="Q40" s="15"/>
      <c r="R40" s="15"/>
      <c r="S40" s="15"/>
      <c r="T40" s="15"/>
      <c r="U40" s="28"/>
      <c r="V40" s="15"/>
    </row>
    <row r="41" spans="2:22" ht="18" customHeight="1">
      <c r="B41" s="37"/>
      <c r="C41" s="141"/>
      <c r="D41" s="15" t="s">
        <v>36</v>
      </c>
      <c r="E41" s="15"/>
      <c r="F41" s="15"/>
      <c r="G41" s="15"/>
      <c r="H41" s="15"/>
      <c r="I41" s="15"/>
      <c r="J41" s="15"/>
      <c r="K41" s="15"/>
      <c r="L41" s="15"/>
      <c r="M41" s="15"/>
      <c r="N41" s="15"/>
      <c r="O41" s="15"/>
      <c r="P41" s="15"/>
      <c r="Q41" s="15"/>
      <c r="R41" s="15"/>
      <c r="S41" s="15"/>
      <c r="T41" s="15"/>
      <c r="U41" s="28"/>
      <c r="V41" s="15"/>
    </row>
    <row r="42" spans="2:22" ht="6.6" customHeight="1">
      <c r="B42" s="37"/>
      <c r="C42" s="15"/>
      <c r="D42" s="15"/>
      <c r="E42" s="15"/>
      <c r="F42" s="15"/>
      <c r="G42" s="15"/>
      <c r="H42" s="15"/>
      <c r="I42" s="15"/>
      <c r="J42" s="15"/>
      <c r="K42" s="15"/>
      <c r="L42" s="15"/>
      <c r="M42" s="15"/>
      <c r="N42" s="15"/>
      <c r="O42" s="15"/>
      <c r="P42" s="15"/>
      <c r="Q42" s="15"/>
      <c r="R42" s="15"/>
      <c r="S42" s="15"/>
      <c r="T42" s="15"/>
      <c r="U42" s="28"/>
      <c r="V42" s="15"/>
    </row>
    <row r="43" spans="2:22" ht="15" customHeight="1">
      <c r="B43" s="37" t="s">
        <v>37</v>
      </c>
      <c r="C43" s="15"/>
      <c r="D43" s="15"/>
      <c r="E43" s="15"/>
      <c r="F43" s="15"/>
      <c r="G43" s="15"/>
      <c r="H43" s="15"/>
      <c r="I43" s="15"/>
      <c r="J43" s="15"/>
      <c r="K43" s="15"/>
      <c r="L43" s="15"/>
      <c r="M43" s="15"/>
      <c r="N43" s="15"/>
      <c r="O43" s="15"/>
      <c r="P43" s="15"/>
      <c r="Q43" s="15"/>
      <c r="R43" s="15"/>
      <c r="S43" s="15"/>
      <c r="T43" s="15"/>
      <c r="U43" s="28"/>
      <c r="V43" s="15"/>
    </row>
    <row r="44" spans="2:22" ht="15" customHeight="1">
      <c r="B44" s="37"/>
      <c r="C44" s="92" t="s">
        <v>91</v>
      </c>
      <c r="D44" s="281" t="s">
        <v>92</v>
      </c>
      <c r="E44" s="281"/>
      <c r="F44" s="281" t="s">
        <v>93</v>
      </c>
      <c r="G44" s="281"/>
      <c r="H44" s="281"/>
      <c r="I44" s="281"/>
      <c r="J44" s="281"/>
      <c r="K44" s="281"/>
      <c r="L44" s="281"/>
      <c r="M44" s="281"/>
      <c r="N44" s="281"/>
      <c r="O44" s="281"/>
      <c r="P44" s="281"/>
      <c r="Q44" s="281"/>
      <c r="R44" s="281"/>
      <c r="S44" s="281"/>
      <c r="T44" s="281"/>
      <c r="U44" s="28"/>
      <c r="V44" s="15"/>
    </row>
    <row r="45" spans="2:22" ht="15" customHeight="1">
      <c r="B45" s="37"/>
      <c r="C45" s="91"/>
      <c r="D45" s="283"/>
      <c r="E45" s="283"/>
      <c r="F45" s="284"/>
      <c r="G45" s="284"/>
      <c r="H45" s="284"/>
      <c r="I45" s="284"/>
      <c r="J45" s="284"/>
      <c r="K45" s="284"/>
      <c r="L45" s="284"/>
      <c r="M45" s="284"/>
      <c r="N45" s="284"/>
      <c r="O45" s="284"/>
      <c r="P45" s="284"/>
      <c r="Q45" s="284"/>
      <c r="R45" s="284"/>
      <c r="S45" s="284"/>
      <c r="T45" s="284"/>
      <c r="U45" s="28"/>
      <c r="V45" s="15"/>
    </row>
    <row r="46" spans="2:22" ht="15" customHeight="1">
      <c r="B46" s="37"/>
      <c r="C46" s="91"/>
      <c r="D46" s="283"/>
      <c r="E46" s="283"/>
      <c r="F46" s="284"/>
      <c r="G46" s="284"/>
      <c r="H46" s="284"/>
      <c r="I46" s="284"/>
      <c r="J46" s="284"/>
      <c r="K46" s="284"/>
      <c r="L46" s="284"/>
      <c r="M46" s="284"/>
      <c r="N46" s="284"/>
      <c r="O46" s="284"/>
      <c r="P46" s="284"/>
      <c r="Q46" s="284"/>
      <c r="R46" s="284"/>
      <c r="S46" s="284"/>
      <c r="T46" s="284"/>
      <c r="U46" s="28"/>
      <c r="V46" s="15"/>
    </row>
    <row r="47" spans="2:22" ht="15" customHeight="1">
      <c r="B47" s="37"/>
      <c r="C47" s="91"/>
      <c r="D47" s="283"/>
      <c r="E47" s="283"/>
      <c r="F47" s="284"/>
      <c r="G47" s="284"/>
      <c r="H47" s="284"/>
      <c r="I47" s="284"/>
      <c r="J47" s="284"/>
      <c r="K47" s="284"/>
      <c r="L47" s="284"/>
      <c r="M47" s="284"/>
      <c r="N47" s="284"/>
      <c r="O47" s="284"/>
      <c r="P47" s="284"/>
      <c r="Q47" s="284"/>
      <c r="R47" s="284"/>
      <c r="S47" s="284"/>
      <c r="T47" s="284"/>
      <c r="U47" s="28"/>
      <c r="V47" s="15"/>
    </row>
    <row r="48" spans="2:22" ht="15" customHeight="1">
      <c r="B48" s="37"/>
      <c r="C48" s="91"/>
      <c r="D48" s="283"/>
      <c r="E48" s="283"/>
      <c r="F48" s="284"/>
      <c r="G48" s="284"/>
      <c r="H48" s="284"/>
      <c r="I48" s="284"/>
      <c r="J48" s="284"/>
      <c r="K48" s="284"/>
      <c r="L48" s="284"/>
      <c r="M48" s="284"/>
      <c r="N48" s="284"/>
      <c r="O48" s="284"/>
      <c r="P48" s="284"/>
      <c r="Q48" s="284"/>
      <c r="R48" s="284"/>
      <c r="S48" s="284"/>
      <c r="T48" s="284"/>
      <c r="U48" s="28"/>
      <c r="V48" s="15"/>
    </row>
    <row r="49" spans="2:22" ht="15" customHeight="1">
      <c r="B49" s="37"/>
      <c r="C49" s="91"/>
      <c r="D49" s="283"/>
      <c r="E49" s="283"/>
      <c r="F49" s="284"/>
      <c r="G49" s="284"/>
      <c r="H49" s="284"/>
      <c r="I49" s="284"/>
      <c r="J49" s="284"/>
      <c r="K49" s="284"/>
      <c r="L49" s="284"/>
      <c r="M49" s="284"/>
      <c r="N49" s="284"/>
      <c r="O49" s="284"/>
      <c r="P49" s="284"/>
      <c r="Q49" s="284"/>
      <c r="R49" s="284"/>
      <c r="S49" s="284"/>
      <c r="T49" s="284"/>
      <c r="U49" s="28"/>
      <c r="V49" s="15"/>
    </row>
    <row r="50" spans="2:22" ht="15" customHeight="1">
      <c r="B50" s="37"/>
      <c r="C50" s="93" t="s">
        <v>94</v>
      </c>
      <c r="D50" s="285">
        <f>ROUNDDOWN(SUM(D45:E49),-3)</f>
        <v>0</v>
      </c>
      <c r="E50" s="285"/>
      <c r="F50" s="232" t="s">
        <v>95</v>
      </c>
      <c r="G50" s="233"/>
      <c r="H50" s="233"/>
      <c r="I50" s="233"/>
      <c r="J50" s="233"/>
      <c r="K50" s="233"/>
      <c r="L50" s="233"/>
      <c r="M50" s="233"/>
      <c r="N50" s="233"/>
      <c r="O50" s="233"/>
      <c r="P50" s="233"/>
      <c r="Q50" s="233"/>
      <c r="R50" s="233"/>
      <c r="S50" s="233"/>
      <c r="T50" s="234"/>
      <c r="U50" s="28"/>
      <c r="V50" s="15"/>
    </row>
    <row r="51" spans="2:22" ht="15" customHeight="1">
      <c r="B51" s="37"/>
      <c r="C51" s="94"/>
      <c r="D51" s="94"/>
      <c r="E51" s="94"/>
      <c r="F51" s="94"/>
      <c r="G51" s="94"/>
      <c r="H51" s="94"/>
      <c r="I51" s="94"/>
      <c r="J51" s="94"/>
      <c r="K51" s="94"/>
      <c r="L51" s="94"/>
      <c r="M51" s="94"/>
      <c r="N51" s="94"/>
      <c r="O51" s="94"/>
      <c r="P51" s="94"/>
      <c r="Q51" s="94"/>
      <c r="R51" s="94"/>
      <c r="S51" s="94"/>
      <c r="T51" s="94"/>
      <c r="U51" s="28"/>
      <c r="V51" s="15"/>
    </row>
    <row r="52" spans="2:22" ht="15" customHeight="1">
      <c r="B52" s="37" t="s">
        <v>38</v>
      </c>
      <c r="C52" s="45"/>
      <c r="D52" s="45"/>
      <c r="E52" s="45"/>
      <c r="F52" s="45"/>
      <c r="G52" s="45"/>
      <c r="H52" s="45"/>
      <c r="I52" s="45"/>
      <c r="J52" s="45"/>
      <c r="K52" s="45"/>
      <c r="L52" s="45"/>
      <c r="M52" s="45"/>
      <c r="N52" s="45"/>
      <c r="O52" s="45"/>
      <c r="P52" s="45"/>
      <c r="Q52" s="45"/>
      <c r="R52" s="45"/>
      <c r="S52" s="45"/>
      <c r="T52" s="45"/>
      <c r="U52" s="28"/>
      <c r="V52" s="15"/>
    </row>
    <row r="53" spans="2:22" ht="15" customHeight="1">
      <c r="B53" s="32" t="s">
        <v>39</v>
      </c>
      <c r="C53" s="15" t="s">
        <v>40</v>
      </c>
      <c r="D53" s="45"/>
      <c r="E53" s="45"/>
      <c r="F53" s="45"/>
      <c r="G53" s="45"/>
      <c r="H53" s="45"/>
      <c r="I53" s="45"/>
      <c r="J53" s="45"/>
      <c r="K53" s="45"/>
      <c r="L53" s="45"/>
      <c r="M53" s="45"/>
      <c r="N53" s="45"/>
      <c r="O53" s="45"/>
      <c r="P53" s="45"/>
      <c r="Q53" s="45"/>
      <c r="R53" s="45"/>
      <c r="S53" s="45"/>
      <c r="T53" s="45"/>
      <c r="U53" s="28"/>
      <c r="V53" s="15"/>
    </row>
    <row r="54" spans="2:22" ht="15" customHeight="1">
      <c r="B54" s="32" t="s">
        <v>39</v>
      </c>
      <c r="C54" s="15" t="s">
        <v>41</v>
      </c>
      <c r="D54" s="45"/>
      <c r="E54" s="45"/>
      <c r="F54" s="45"/>
      <c r="G54" s="45"/>
      <c r="H54" s="45"/>
      <c r="I54" s="45"/>
      <c r="J54" s="45"/>
      <c r="K54" s="45"/>
      <c r="L54" s="45"/>
      <c r="M54" s="45"/>
      <c r="N54" s="45"/>
      <c r="O54" s="45"/>
      <c r="P54" s="45"/>
      <c r="Q54" s="45"/>
      <c r="R54" s="45"/>
      <c r="S54" s="45"/>
      <c r="T54" s="45"/>
      <c r="U54" s="28"/>
      <c r="V54" s="15"/>
    </row>
    <row r="55" spans="2:22" ht="15" customHeight="1">
      <c r="B55" s="32" t="s">
        <v>39</v>
      </c>
      <c r="C55" s="15" t="s">
        <v>42</v>
      </c>
      <c r="D55" s="45"/>
      <c r="E55" s="45"/>
      <c r="F55" s="45"/>
      <c r="G55" s="45"/>
      <c r="H55" s="45"/>
      <c r="I55" s="45"/>
      <c r="J55" s="45"/>
      <c r="K55" s="45"/>
      <c r="L55" s="45"/>
      <c r="M55" s="45"/>
      <c r="N55" s="45"/>
      <c r="O55" s="45"/>
      <c r="P55" s="45"/>
      <c r="Q55" s="45"/>
      <c r="R55" s="45"/>
      <c r="S55" s="45"/>
      <c r="T55" s="45"/>
      <c r="U55" s="28"/>
      <c r="V55" s="15"/>
    </row>
    <row r="56" spans="2:22" ht="15" customHeight="1">
      <c r="B56" s="32" t="s">
        <v>39</v>
      </c>
      <c r="C56" s="15" t="s">
        <v>43</v>
      </c>
      <c r="D56" s="15"/>
      <c r="E56" s="15"/>
      <c r="F56" s="15"/>
      <c r="G56" s="15"/>
      <c r="H56" s="45"/>
      <c r="I56" s="45"/>
      <c r="J56" s="45"/>
      <c r="K56" s="45"/>
      <c r="L56" s="45"/>
      <c r="M56" s="45"/>
      <c r="N56" s="45"/>
      <c r="O56" s="45"/>
      <c r="P56" s="45"/>
      <c r="Q56" s="45"/>
      <c r="R56" s="45"/>
      <c r="S56" s="45"/>
      <c r="T56" s="45"/>
      <c r="U56" s="28"/>
      <c r="V56" s="15"/>
    </row>
    <row r="57" spans="2:22" ht="15" customHeight="1">
      <c r="B57" s="32" t="s">
        <v>39</v>
      </c>
      <c r="C57" s="15" t="s">
        <v>44</v>
      </c>
      <c r="D57" s="15"/>
      <c r="E57" s="15"/>
      <c r="F57" s="15"/>
      <c r="G57" s="15"/>
      <c r="H57" s="45"/>
      <c r="I57" s="45"/>
      <c r="J57" s="45"/>
      <c r="K57" s="45"/>
      <c r="L57" s="45"/>
      <c r="M57" s="45"/>
      <c r="N57" s="45"/>
      <c r="O57" s="45"/>
      <c r="P57" s="45"/>
      <c r="Q57" s="45"/>
      <c r="R57" s="45"/>
      <c r="S57" s="45"/>
      <c r="T57" s="45"/>
      <c r="U57" s="28"/>
      <c r="V57" s="15"/>
    </row>
    <row r="58" spans="2:22" ht="6" customHeight="1">
      <c r="B58" s="37"/>
      <c r="C58" s="36"/>
      <c r="D58" s="35"/>
      <c r="E58" s="36"/>
      <c r="F58" s="35"/>
      <c r="G58" s="36"/>
      <c r="H58" s="36"/>
      <c r="I58" s="15"/>
      <c r="J58" s="15"/>
      <c r="K58" s="15"/>
      <c r="L58" s="15"/>
      <c r="M58" s="15"/>
      <c r="N58" s="15"/>
      <c r="O58" s="15"/>
      <c r="P58" s="15"/>
      <c r="Q58" s="15"/>
      <c r="R58" s="15"/>
      <c r="S58" s="15"/>
      <c r="T58" s="15"/>
      <c r="U58" s="28"/>
      <c r="V58" s="15"/>
    </row>
    <row r="59" spans="2:22" ht="15" customHeight="1">
      <c r="B59" s="33" t="str">
        <f>'２所要額調書（別紙１）'!B45</f>
        <v/>
      </c>
      <c r="C59" s="34" t="s">
        <v>236</v>
      </c>
      <c r="D59" s="35"/>
      <c r="E59" s="36"/>
      <c r="F59" s="35"/>
      <c r="G59" s="36"/>
      <c r="H59" s="36"/>
      <c r="I59" s="15"/>
      <c r="J59" s="15"/>
      <c r="K59" s="15"/>
      <c r="L59" s="15"/>
      <c r="M59" s="15"/>
      <c r="N59" s="15"/>
      <c r="O59" s="15"/>
      <c r="P59" s="15"/>
      <c r="Q59" s="15"/>
      <c r="R59" s="15"/>
      <c r="S59" s="15"/>
      <c r="T59" s="15"/>
      <c r="U59" s="28"/>
      <c r="V59" s="15"/>
    </row>
    <row r="60" spans="2:22" ht="8.4" customHeight="1">
      <c r="B60" s="37"/>
      <c r="C60" s="15"/>
      <c r="D60" s="15"/>
      <c r="E60" s="15"/>
      <c r="F60" s="15"/>
      <c r="G60" s="15"/>
      <c r="H60" s="15"/>
      <c r="I60" s="15"/>
      <c r="J60" s="15"/>
      <c r="K60" s="15"/>
      <c r="L60" s="15"/>
      <c r="M60" s="15"/>
      <c r="N60" s="15"/>
      <c r="O60" s="15"/>
      <c r="P60" s="15"/>
      <c r="Q60" s="15"/>
      <c r="R60" s="15"/>
      <c r="S60" s="15"/>
      <c r="T60" s="15"/>
      <c r="U60" s="28"/>
      <c r="V60" s="15"/>
    </row>
    <row r="61" spans="2:22" ht="18" customHeight="1">
      <c r="B61" s="37" t="s">
        <v>19</v>
      </c>
      <c r="C61" s="15"/>
      <c r="D61" s="15"/>
      <c r="E61" s="15"/>
      <c r="F61" s="15" t="s">
        <v>20</v>
      </c>
      <c r="G61" s="38"/>
      <c r="H61" s="15" t="s">
        <v>21</v>
      </c>
      <c r="I61" s="38"/>
      <c r="J61" s="15" t="s">
        <v>22</v>
      </c>
      <c r="K61" s="38"/>
      <c r="L61" s="15" t="s">
        <v>23</v>
      </c>
      <c r="M61" s="36" t="s">
        <v>24</v>
      </c>
      <c r="N61" s="15" t="s">
        <v>20</v>
      </c>
      <c r="O61" s="38"/>
      <c r="P61" s="15" t="s">
        <v>21</v>
      </c>
      <c r="Q61" s="38"/>
      <c r="R61" s="15" t="s">
        <v>22</v>
      </c>
      <c r="S61" s="38"/>
      <c r="T61" s="15" t="s">
        <v>23</v>
      </c>
      <c r="U61" s="28"/>
      <c r="V61" s="15"/>
    </row>
    <row r="62" spans="2:22" ht="6.6" customHeight="1">
      <c r="B62" s="37"/>
      <c r="C62" s="15"/>
      <c r="D62" s="15"/>
      <c r="E62" s="15"/>
      <c r="F62" s="15"/>
      <c r="G62" s="15"/>
      <c r="H62" s="15"/>
      <c r="I62" s="15"/>
      <c r="J62" s="15"/>
      <c r="K62" s="15"/>
      <c r="L62" s="15"/>
      <c r="M62" s="36"/>
      <c r="N62" s="15"/>
      <c r="O62" s="15"/>
      <c r="P62" s="15"/>
      <c r="Q62" s="15"/>
      <c r="R62" s="15"/>
      <c r="S62" s="15"/>
      <c r="T62" s="15"/>
      <c r="U62" s="28"/>
      <c r="V62" s="15"/>
    </row>
    <row r="63" spans="2:22" ht="15" customHeight="1">
      <c r="B63" s="37" t="s">
        <v>45</v>
      </c>
      <c r="C63" s="15"/>
      <c r="D63" s="15"/>
      <c r="E63" s="15"/>
      <c r="F63" s="15"/>
      <c r="G63" s="15"/>
      <c r="H63" s="15"/>
      <c r="I63" s="15"/>
      <c r="J63" s="15"/>
      <c r="K63" s="15"/>
      <c r="L63" s="15"/>
      <c r="M63" s="15"/>
      <c r="N63" s="15"/>
      <c r="O63" s="15"/>
      <c r="P63" s="15"/>
      <c r="Q63" s="15"/>
      <c r="R63" s="15"/>
      <c r="S63" s="15"/>
      <c r="T63" s="15"/>
      <c r="U63" s="28"/>
      <c r="V63" s="15"/>
    </row>
    <row r="64" spans="2:22" ht="18" customHeight="1">
      <c r="B64" s="37"/>
      <c r="C64" s="38"/>
      <c r="D64" s="15" t="s">
        <v>46</v>
      </c>
      <c r="E64" s="15"/>
      <c r="F64" s="15"/>
      <c r="G64" s="15"/>
      <c r="H64" s="15"/>
      <c r="I64" s="15"/>
      <c r="J64" s="15"/>
      <c r="K64" s="15"/>
      <c r="L64" s="15"/>
      <c r="M64" s="15"/>
      <c r="N64" s="15"/>
      <c r="O64" s="15"/>
      <c r="P64" s="15"/>
      <c r="Q64" s="15"/>
      <c r="R64" s="15"/>
      <c r="S64" s="15"/>
      <c r="T64" s="15"/>
      <c r="U64" s="28"/>
      <c r="V64" s="15"/>
    </row>
    <row r="65" spans="2:22" ht="18" customHeight="1">
      <c r="B65" s="37"/>
      <c r="C65" s="38"/>
      <c r="D65" s="15" t="s">
        <v>47</v>
      </c>
      <c r="E65" s="15"/>
      <c r="F65" s="15"/>
      <c r="G65" s="15"/>
      <c r="H65" s="15"/>
      <c r="I65" s="15"/>
      <c r="J65" s="15"/>
      <c r="K65" s="15"/>
      <c r="L65" s="15"/>
      <c r="M65" s="15"/>
      <c r="N65" s="15"/>
      <c r="O65" s="15"/>
      <c r="P65" s="15"/>
      <c r="Q65" s="15"/>
      <c r="R65" s="15"/>
      <c r="S65" s="15"/>
      <c r="T65" s="15"/>
      <c r="U65" s="28"/>
      <c r="V65" s="15"/>
    </row>
    <row r="66" spans="2:22" ht="18" customHeight="1">
      <c r="B66" s="37"/>
      <c r="C66" s="38"/>
      <c r="D66" s="15" t="s">
        <v>48</v>
      </c>
      <c r="E66" s="15"/>
      <c r="F66" s="15"/>
      <c r="G66" s="15"/>
      <c r="H66" s="15"/>
      <c r="I66" s="15"/>
      <c r="J66" s="15"/>
      <c r="K66" s="15"/>
      <c r="L66" s="15"/>
      <c r="M66" s="15"/>
      <c r="N66" s="15"/>
      <c r="O66" s="15"/>
      <c r="P66" s="15"/>
      <c r="Q66" s="15"/>
      <c r="R66" s="15"/>
      <c r="S66" s="15"/>
      <c r="T66" s="15"/>
      <c r="U66" s="28"/>
      <c r="V66" s="15"/>
    </row>
    <row r="67" spans="2:22" ht="18" customHeight="1">
      <c r="B67" s="37"/>
      <c r="D67" s="282"/>
      <c r="E67" s="282"/>
      <c r="F67" s="282"/>
      <c r="G67" s="282"/>
      <c r="H67" s="282"/>
      <c r="I67" s="282"/>
      <c r="J67" s="282"/>
      <c r="K67" s="282"/>
      <c r="L67" s="282"/>
      <c r="M67" s="282"/>
      <c r="N67" s="282"/>
      <c r="O67" s="282"/>
      <c r="P67" s="282"/>
      <c r="Q67" s="282"/>
      <c r="R67" s="282"/>
      <c r="S67" s="282"/>
      <c r="T67" s="282"/>
      <c r="U67" s="28"/>
      <c r="V67" s="15"/>
    </row>
    <row r="68" spans="2:22" ht="15" customHeight="1">
      <c r="B68" s="37"/>
      <c r="C68" s="15"/>
      <c r="D68" s="282"/>
      <c r="E68" s="282"/>
      <c r="F68" s="282"/>
      <c r="G68" s="282"/>
      <c r="H68" s="282"/>
      <c r="I68" s="282"/>
      <c r="J68" s="282"/>
      <c r="K68" s="282"/>
      <c r="L68" s="282"/>
      <c r="M68" s="282"/>
      <c r="N68" s="282"/>
      <c r="O68" s="282"/>
      <c r="P68" s="282"/>
      <c r="Q68" s="282"/>
      <c r="R68" s="282"/>
      <c r="S68" s="282"/>
      <c r="T68" s="282"/>
      <c r="U68" s="28"/>
      <c r="V68" s="15"/>
    </row>
    <row r="69" spans="2:22" ht="15" customHeight="1">
      <c r="B69" s="37"/>
      <c r="C69" s="15"/>
      <c r="D69" s="282"/>
      <c r="E69" s="282"/>
      <c r="F69" s="282"/>
      <c r="G69" s="282"/>
      <c r="H69" s="282"/>
      <c r="I69" s="282"/>
      <c r="J69" s="282"/>
      <c r="K69" s="282"/>
      <c r="L69" s="282"/>
      <c r="M69" s="282"/>
      <c r="N69" s="282"/>
      <c r="O69" s="282"/>
      <c r="P69" s="282"/>
      <c r="Q69" s="282"/>
      <c r="R69" s="282"/>
      <c r="S69" s="282"/>
      <c r="T69" s="282"/>
      <c r="U69" s="28"/>
      <c r="V69" s="15"/>
    </row>
    <row r="70" spans="2:22" ht="15" customHeight="1">
      <c r="B70" s="37"/>
      <c r="C70" s="15"/>
      <c r="D70" s="282"/>
      <c r="E70" s="282"/>
      <c r="F70" s="282"/>
      <c r="G70" s="282"/>
      <c r="H70" s="282"/>
      <c r="I70" s="282"/>
      <c r="J70" s="282"/>
      <c r="K70" s="282"/>
      <c r="L70" s="282"/>
      <c r="M70" s="282"/>
      <c r="N70" s="282"/>
      <c r="O70" s="282"/>
      <c r="P70" s="282"/>
      <c r="Q70" s="282"/>
      <c r="R70" s="282"/>
      <c r="S70" s="282"/>
      <c r="T70" s="282"/>
      <c r="U70" s="28"/>
      <c r="V70" s="15"/>
    </row>
    <row r="71" spans="2:22" ht="15" customHeight="1">
      <c r="B71" s="37"/>
      <c r="C71" s="15"/>
      <c r="D71" s="15"/>
      <c r="E71" s="15"/>
      <c r="F71" s="15"/>
      <c r="G71" s="15"/>
      <c r="H71" s="15"/>
      <c r="I71" s="15"/>
      <c r="J71" s="15"/>
      <c r="K71" s="15"/>
      <c r="L71" s="15"/>
      <c r="M71" s="15"/>
      <c r="N71" s="15"/>
      <c r="O71" s="15"/>
      <c r="P71" s="15"/>
      <c r="Q71" s="15"/>
      <c r="R71" s="15"/>
      <c r="S71" s="15"/>
      <c r="T71" s="15"/>
      <c r="U71" s="28"/>
      <c r="V71" s="15"/>
    </row>
    <row r="72" spans="2:22" ht="16.5" customHeight="1">
      <c r="B72" s="134" t="str">
        <f>'２所要額調書（別紙１）'!B49</f>
        <v/>
      </c>
      <c r="C72" s="34" t="s">
        <v>243</v>
      </c>
      <c r="D72" s="15"/>
      <c r="E72" s="15"/>
      <c r="F72" s="15"/>
      <c r="G72" s="15"/>
      <c r="H72" s="15"/>
      <c r="I72" s="15"/>
      <c r="J72" s="15"/>
      <c r="K72" s="15"/>
      <c r="L72" s="15"/>
      <c r="M72" s="15"/>
      <c r="N72" s="15"/>
      <c r="O72" s="15"/>
      <c r="P72" s="15"/>
      <c r="Q72" s="15"/>
      <c r="R72" s="15"/>
      <c r="S72" s="15"/>
      <c r="T72" s="15"/>
      <c r="U72" s="28"/>
      <c r="V72" s="15"/>
    </row>
    <row r="73" spans="2:22" ht="16.5" customHeight="1">
      <c r="B73" s="48" t="s">
        <v>19</v>
      </c>
      <c r="C73" s="49"/>
      <c r="D73" s="49"/>
      <c r="E73" s="49"/>
      <c r="F73" s="49" t="s">
        <v>20</v>
      </c>
      <c r="G73" s="50"/>
      <c r="H73" s="49" t="s">
        <v>21</v>
      </c>
      <c r="I73" s="50"/>
      <c r="J73" s="49" t="s">
        <v>22</v>
      </c>
      <c r="K73" s="50"/>
      <c r="L73" s="49" t="s">
        <v>23</v>
      </c>
      <c r="M73" s="51" t="s">
        <v>24</v>
      </c>
      <c r="N73" s="49" t="s">
        <v>20</v>
      </c>
      <c r="O73" s="50"/>
      <c r="P73" s="49" t="s">
        <v>21</v>
      </c>
      <c r="Q73" s="50"/>
      <c r="R73" s="49" t="s">
        <v>22</v>
      </c>
      <c r="S73" s="50"/>
      <c r="T73" s="49" t="s">
        <v>23</v>
      </c>
      <c r="U73" s="28"/>
      <c r="V73" s="15"/>
    </row>
    <row r="74" spans="2:22" ht="15" customHeight="1">
      <c r="B74" s="37" t="s">
        <v>165</v>
      </c>
      <c r="C74" s="15"/>
      <c r="D74" s="15"/>
      <c r="E74" s="15"/>
      <c r="F74" s="15"/>
      <c r="G74" s="15"/>
      <c r="H74" s="15"/>
      <c r="I74" s="15"/>
      <c r="J74" s="15"/>
      <c r="K74" s="15"/>
      <c r="L74" s="15"/>
      <c r="M74" s="15"/>
      <c r="N74" s="15"/>
      <c r="O74" s="15"/>
      <c r="P74" s="15"/>
      <c r="Q74" s="15"/>
      <c r="R74" s="15"/>
      <c r="S74" s="15"/>
      <c r="T74" s="15"/>
      <c r="U74" s="28"/>
      <c r="V74" s="15"/>
    </row>
    <row r="75" spans="2:22" ht="18" customHeight="1">
      <c r="B75" s="37"/>
      <c r="C75" s="141"/>
      <c r="D75" s="15" t="s">
        <v>166</v>
      </c>
      <c r="E75" s="15"/>
      <c r="F75" s="15"/>
      <c r="G75" s="15"/>
      <c r="H75" s="15"/>
      <c r="I75" s="15"/>
      <c r="J75" s="15"/>
      <c r="K75" s="15"/>
      <c r="L75" s="15"/>
      <c r="M75" s="15"/>
      <c r="N75" s="15"/>
      <c r="O75" s="15"/>
      <c r="P75" s="15"/>
      <c r="Q75" s="15"/>
      <c r="R75" s="15"/>
      <c r="S75" s="15"/>
      <c r="T75" s="15"/>
      <c r="U75" s="28"/>
      <c r="V75" s="15"/>
    </row>
    <row r="76" spans="2:22" ht="18" customHeight="1">
      <c r="B76" s="37"/>
      <c r="C76" s="141"/>
      <c r="D76" s="15" t="s">
        <v>167</v>
      </c>
      <c r="E76" s="15"/>
      <c r="F76" s="15"/>
      <c r="G76" s="15"/>
      <c r="H76" s="15"/>
      <c r="I76" s="15"/>
      <c r="J76" s="15"/>
      <c r="K76" s="15"/>
      <c r="L76" s="15"/>
      <c r="M76" s="15"/>
      <c r="N76" s="15"/>
      <c r="O76" s="15"/>
      <c r="P76" s="15"/>
      <c r="Q76" s="15"/>
      <c r="R76" s="15"/>
      <c r="S76" s="15"/>
      <c r="T76" s="15"/>
      <c r="U76" s="28"/>
      <c r="V76" s="15"/>
    </row>
    <row r="77" spans="2:22" ht="16.5" customHeight="1">
      <c r="B77" s="48" t="s">
        <v>164</v>
      </c>
      <c r="C77" s="49"/>
      <c r="D77" s="49"/>
      <c r="E77" s="49"/>
      <c r="F77" s="49"/>
      <c r="G77" s="49"/>
      <c r="H77" s="49"/>
      <c r="I77" s="49"/>
      <c r="J77" s="49"/>
      <c r="K77" s="49"/>
      <c r="L77" s="49"/>
      <c r="M77" s="49"/>
      <c r="N77" s="49"/>
      <c r="O77" s="49"/>
      <c r="P77" s="49"/>
      <c r="Q77" s="49"/>
      <c r="R77" s="49"/>
      <c r="S77" s="49"/>
      <c r="T77" s="49"/>
      <c r="U77" s="28"/>
      <c r="V77" s="15"/>
    </row>
    <row r="78" spans="2:22" ht="16.5" customHeight="1">
      <c r="B78" s="48"/>
      <c r="C78" s="92" t="s">
        <v>91</v>
      </c>
      <c r="D78" s="240" t="s">
        <v>92</v>
      </c>
      <c r="E78" s="241"/>
      <c r="F78" s="240" t="s">
        <v>93</v>
      </c>
      <c r="G78" s="242"/>
      <c r="H78" s="242"/>
      <c r="I78" s="242"/>
      <c r="J78" s="242"/>
      <c r="K78" s="242"/>
      <c r="L78" s="242"/>
      <c r="M78" s="242"/>
      <c r="N78" s="242"/>
      <c r="O78" s="242"/>
      <c r="P78" s="242"/>
      <c r="Q78" s="242"/>
      <c r="R78" s="242"/>
      <c r="S78" s="242"/>
      <c r="T78" s="241"/>
      <c r="U78" s="28"/>
      <c r="V78" s="15"/>
    </row>
    <row r="79" spans="2:22" ht="16.5" customHeight="1">
      <c r="B79" s="48"/>
      <c r="C79" s="91"/>
      <c r="D79" s="235"/>
      <c r="E79" s="236"/>
      <c r="F79" s="237"/>
      <c r="G79" s="238"/>
      <c r="H79" s="238"/>
      <c r="I79" s="238"/>
      <c r="J79" s="238"/>
      <c r="K79" s="238"/>
      <c r="L79" s="238"/>
      <c r="M79" s="238"/>
      <c r="N79" s="238"/>
      <c r="O79" s="238"/>
      <c r="P79" s="238"/>
      <c r="Q79" s="238"/>
      <c r="R79" s="238"/>
      <c r="S79" s="238"/>
      <c r="T79" s="239"/>
      <c r="U79" s="28"/>
      <c r="V79" s="15"/>
    </row>
    <row r="80" spans="2:22" ht="16.5" customHeight="1">
      <c r="B80" s="48"/>
      <c r="C80" s="91"/>
      <c r="D80" s="235"/>
      <c r="E80" s="236"/>
      <c r="F80" s="237"/>
      <c r="G80" s="238"/>
      <c r="H80" s="238"/>
      <c r="I80" s="238"/>
      <c r="J80" s="238"/>
      <c r="K80" s="238"/>
      <c r="L80" s="238"/>
      <c r="M80" s="238"/>
      <c r="N80" s="238"/>
      <c r="O80" s="238"/>
      <c r="P80" s="238"/>
      <c r="Q80" s="238"/>
      <c r="R80" s="238"/>
      <c r="S80" s="238"/>
      <c r="T80" s="239"/>
      <c r="U80" s="28"/>
    </row>
    <row r="81" spans="1:32" ht="16.5" customHeight="1">
      <c r="B81" s="39"/>
      <c r="C81" s="93" t="s">
        <v>94</v>
      </c>
      <c r="D81" s="230">
        <f>ROUNDDOWN(SUM(D79:E80),-3)</f>
        <v>0</v>
      </c>
      <c r="E81" s="231"/>
      <c r="F81" s="232" t="s">
        <v>95</v>
      </c>
      <c r="G81" s="233"/>
      <c r="H81" s="233"/>
      <c r="I81" s="233"/>
      <c r="J81" s="233"/>
      <c r="K81" s="233"/>
      <c r="L81" s="233"/>
      <c r="M81" s="233"/>
      <c r="N81" s="233"/>
      <c r="O81" s="233"/>
      <c r="P81" s="233"/>
      <c r="Q81" s="233"/>
      <c r="R81" s="233"/>
      <c r="S81" s="233"/>
      <c r="T81" s="234"/>
      <c r="U81" s="31"/>
      <c r="AF81" s="13">
        <f>IF(D81,100000,0)</f>
        <v>0</v>
      </c>
    </row>
    <row r="82" spans="1:32" ht="15" customHeight="1">
      <c r="B82" s="42"/>
      <c r="C82" s="43"/>
      <c r="D82" s="43"/>
      <c r="E82" s="43"/>
      <c r="F82" s="43"/>
      <c r="G82" s="43"/>
      <c r="H82" s="43"/>
      <c r="I82" s="43"/>
      <c r="J82" s="43"/>
      <c r="K82" s="43"/>
      <c r="L82" s="43"/>
      <c r="M82" s="43"/>
      <c r="N82" s="43"/>
      <c r="O82" s="43"/>
      <c r="P82" s="43"/>
      <c r="Q82" s="43"/>
      <c r="R82" s="43"/>
      <c r="S82" s="43"/>
      <c r="T82" s="43"/>
      <c r="U82" s="44"/>
      <c r="V82" s="15"/>
    </row>
    <row r="83" spans="1:32" ht="15" customHeight="1">
      <c r="B83" s="15"/>
      <c r="C83" s="15"/>
      <c r="D83" s="15"/>
      <c r="E83" s="15"/>
      <c r="F83" s="15"/>
      <c r="G83" s="15"/>
      <c r="H83" s="15"/>
      <c r="I83" s="15"/>
      <c r="J83" s="15"/>
      <c r="K83" s="15"/>
      <c r="L83" s="15"/>
      <c r="M83" s="15"/>
      <c r="N83" s="15"/>
      <c r="O83" s="15"/>
      <c r="P83" s="15"/>
      <c r="Q83" s="15"/>
      <c r="R83" s="15"/>
      <c r="S83" s="15"/>
      <c r="T83" s="15"/>
      <c r="U83" s="15"/>
      <c r="V83" s="15"/>
    </row>
    <row r="84" spans="1:32" ht="15" customHeight="1">
      <c r="B84" s="15"/>
      <c r="C84" s="15"/>
      <c r="D84" s="15"/>
      <c r="E84" s="15"/>
      <c r="F84" s="15"/>
      <c r="G84" s="15"/>
      <c r="H84" s="15"/>
      <c r="I84" s="15"/>
      <c r="J84" s="15"/>
      <c r="K84" s="15"/>
      <c r="L84" s="15"/>
      <c r="M84" s="15"/>
      <c r="N84" s="15"/>
      <c r="O84" s="15"/>
      <c r="P84" s="15"/>
      <c r="Q84" s="15"/>
      <c r="R84" s="15"/>
      <c r="S84" s="15"/>
      <c r="T84" s="15"/>
      <c r="U84" s="15"/>
      <c r="V84" s="15"/>
    </row>
    <row r="85" spans="1:32" s="15" customFormat="1" ht="13.2">
      <c r="A85" s="13"/>
      <c r="W85" s="13"/>
    </row>
    <row r="86" spans="1:32" s="15" customFormat="1" ht="13.2">
      <c r="A86" s="13"/>
      <c r="B86" s="13"/>
      <c r="W86" s="13"/>
    </row>
    <row r="87" spans="1:32" s="15" customFormat="1" ht="13.2">
      <c r="A87" s="13"/>
      <c r="D87" s="13"/>
      <c r="W87" s="13"/>
    </row>
    <row r="88" spans="1:32" s="15" customFormat="1" ht="13.2">
      <c r="A88" s="13"/>
      <c r="F88" s="13"/>
      <c r="W88" s="13"/>
    </row>
    <row r="89" spans="1:32" s="15" customFormat="1" ht="13.2">
      <c r="A89" s="13"/>
      <c r="H89" s="13"/>
      <c r="W89" s="13"/>
    </row>
    <row r="90" spans="1:32" s="15" customFormat="1" ht="13.2">
      <c r="A90" s="13"/>
      <c r="J90" s="13"/>
      <c r="W90" s="13"/>
    </row>
    <row r="91" spans="1:32" s="15" customFormat="1" ht="13.2">
      <c r="A91" s="13"/>
      <c r="L91" s="13"/>
      <c r="W91" s="13"/>
    </row>
    <row r="92" spans="1:32" s="15" customFormat="1" ht="13.2">
      <c r="A92" s="13"/>
      <c r="C92" s="13"/>
      <c r="N92" s="13"/>
      <c r="W92" s="13"/>
    </row>
    <row r="93" spans="1:32" s="15" customFormat="1" ht="13.2">
      <c r="A93" s="13"/>
      <c r="G93" s="13"/>
      <c r="P93" s="13"/>
      <c r="W93" s="13"/>
    </row>
    <row r="94" spans="1:32" s="15" customFormat="1" ht="13.2">
      <c r="A94" s="13"/>
      <c r="B94" s="13"/>
      <c r="K94" s="13"/>
      <c r="R94" s="13"/>
      <c r="W94" s="13"/>
    </row>
    <row r="95" spans="1:32" s="15" customFormat="1" ht="13.2">
      <c r="A95" s="13"/>
      <c r="H95" s="13"/>
      <c r="O95" s="13"/>
      <c r="T95" s="13"/>
      <c r="W95" s="13"/>
    </row>
  </sheetData>
  <mergeCells count="46">
    <mergeCell ref="C20:D20"/>
    <mergeCell ref="L26:M26"/>
    <mergeCell ref="N26:P26"/>
    <mergeCell ref="Q26:S26"/>
    <mergeCell ref="L27:M27"/>
    <mergeCell ref="N27:P27"/>
    <mergeCell ref="Q27:S27"/>
    <mergeCell ref="C28:K28"/>
    <mergeCell ref="L28:M28"/>
    <mergeCell ref="N28:P28"/>
    <mergeCell ref="Q28:S28"/>
    <mergeCell ref="E22:K22"/>
    <mergeCell ref="L22:P22"/>
    <mergeCell ref="Q22:S22"/>
    <mergeCell ref="L23:M23"/>
    <mergeCell ref="N23:P23"/>
    <mergeCell ref="Q23:S23"/>
    <mergeCell ref="L24:M24"/>
    <mergeCell ref="N24:P24"/>
    <mergeCell ref="Q24:S24"/>
    <mergeCell ref="L25:M25"/>
    <mergeCell ref="N25:P25"/>
    <mergeCell ref="Q25:S25"/>
    <mergeCell ref="D44:E44"/>
    <mergeCell ref="F44:T44"/>
    <mergeCell ref="D67:T70"/>
    <mergeCell ref="D48:E48"/>
    <mergeCell ref="F48:T48"/>
    <mergeCell ref="D49:E49"/>
    <mergeCell ref="F49:T49"/>
    <mergeCell ref="D50:E50"/>
    <mergeCell ref="F50:T50"/>
    <mergeCell ref="D45:E45"/>
    <mergeCell ref="F45:T45"/>
    <mergeCell ref="D46:E46"/>
    <mergeCell ref="F46:T46"/>
    <mergeCell ref="D47:E47"/>
    <mergeCell ref="F47:T47"/>
    <mergeCell ref="D81:E81"/>
    <mergeCell ref="F81:T81"/>
    <mergeCell ref="D78:E78"/>
    <mergeCell ref="F78:T78"/>
    <mergeCell ref="D79:E79"/>
    <mergeCell ref="F79:T79"/>
    <mergeCell ref="D80:E80"/>
    <mergeCell ref="F80:T80"/>
  </mergeCells>
  <phoneticPr fontId="1"/>
  <dataValidations count="2">
    <dataValidation type="list" allowBlank="1" showInputMessage="1" showErrorMessage="1" sqref="C11 C35 C38:C41 C75:C76" xr:uid="{E235367F-0170-4DA3-AF2E-36419241E9F5}">
      <formula1>$AE$2:$AE$3</formula1>
    </dataValidation>
    <dataValidation type="list" allowBlank="1" showInputMessage="1" showErrorMessage="1" sqref="C12" xr:uid="{42D55043-8920-45EC-9AAF-D30086A292DB}">
      <formula1>$AE$2:$AE$4</formula1>
    </dataValidation>
  </dataValidations>
  <pageMargins left="0.70866141732283472" right="0.39370078740157483" top="0.56000000000000005" bottom="0.46" header="0.31496062992125984" footer="0.31496062992125984"/>
  <pageSetup paperSize="9" scale="91" orientation="portrait" r:id="rId1"/>
  <rowBreaks count="1" manualBreakCount="1">
    <brk id="57"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3A8D3-DD13-4D2E-8FCD-2C54BE6058B7}">
  <sheetPr>
    <tabColor rgb="FFFFC000"/>
  </sheetPr>
  <dimension ref="A1:AF97"/>
  <sheetViews>
    <sheetView showZeros="0" view="pageBreakPreview" topLeftCell="A32" zoomScale="85" zoomScaleNormal="100" zoomScaleSheetLayoutView="85" workbookViewId="0">
      <selection activeCell="D47" sqref="D47:E47"/>
    </sheetView>
  </sheetViews>
  <sheetFormatPr defaultColWidth="6" defaultRowHeight="15" customHeight="1"/>
  <cols>
    <col min="1" max="24" width="5.77734375" style="13" customWidth="1"/>
    <col min="25" max="29" width="6" style="13"/>
    <col min="30" max="30" width="5.44140625" style="13" customWidth="1"/>
    <col min="31" max="31" width="6" style="13" hidden="1" customWidth="1"/>
    <col min="32" max="32" width="10" style="13" bestFit="1" customWidth="1"/>
    <col min="33" max="16384" width="6" style="13"/>
  </cols>
  <sheetData>
    <row r="1" spans="1:31" s="3" customFormat="1" ht="61.95" customHeight="1">
      <c r="A1" s="8"/>
      <c r="B1" s="8"/>
      <c r="C1" s="8"/>
      <c r="D1" s="8"/>
      <c r="E1" s="8"/>
      <c r="F1" s="8"/>
    </row>
    <row r="2" spans="1:31" ht="18" customHeight="1">
      <c r="A2" s="47" t="s">
        <v>69</v>
      </c>
      <c r="AE2" s="142" t="s">
        <v>55</v>
      </c>
    </row>
    <row r="3" spans="1:31" ht="18" customHeight="1">
      <c r="B3" s="207" t="s">
        <v>172</v>
      </c>
      <c r="C3" s="25"/>
      <c r="D3" s="25"/>
      <c r="E3" s="25"/>
      <c r="F3" s="25"/>
      <c r="G3" s="25"/>
      <c r="H3" s="25"/>
      <c r="I3" s="25"/>
      <c r="J3" s="25"/>
      <c r="K3" s="25"/>
      <c r="L3" s="25"/>
      <c r="M3" s="25"/>
      <c r="N3" s="25"/>
      <c r="O3" s="25"/>
      <c r="P3" s="25"/>
      <c r="Q3" s="25"/>
      <c r="R3" s="25"/>
      <c r="S3" s="25"/>
      <c r="T3" s="25"/>
      <c r="U3" s="25"/>
      <c r="V3" s="26"/>
    </row>
    <row r="4" spans="1:31" ht="18" customHeight="1">
      <c r="B4" s="32"/>
      <c r="C4" s="15"/>
      <c r="D4" s="15"/>
      <c r="E4" s="15"/>
      <c r="F4" s="15"/>
      <c r="G4" s="15"/>
      <c r="H4" s="15"/>
      <c r="I4" s="15"/>
      <c r="J4" s="15"/>
      <c r="K4" s="15"/>
      <c r="L4" s="15"/>
      <c r="M4" s="15"/>
      <c r="N4" s="15"/>
      <c r="O4" s="15"/>
      <c r="P4" s="15"/>
      <c r="Q4" s="15"/>
      <c r="R4" s="15"/>
      <c r="S4" s="15"/>
      <c r="T4" s="15"/>
      <c r="U4" s="15"/>
      <c r="V4" s="28"/>
    </row>
    <row r="5" spans="1:31" ht="18" customHeight="1">
      <c r="B5" s="134" t="str">
        <f>'２所要額調書（別紙１）'!B58</f>
        <v/>
      </c>
      <c r="C5" s="206" t="s">
        <v>244</v>
      </c>
      <c r="D5" s="35"/>
      <c r="E5" s="36"/>
      <c r="F5" s="35"/>
      <c r="G5" s="36"/>
      <c r="H5" s="36"/>
      <c r="I5" s="15"/>
      <c r="J5" s="15"/>
      <c r="K5" s="15"/>
      <c r="L5" s="15"/>
      <c r="M5" s="15"/>
      <c r="N5" s="15"/>
      <c r="O5" s="15"/>
      <c r="P5" s="15"/>
      <c r="Q5" s="15"/>
      <c r="R5" s="15"/>
      <c r="S5" s="15"/>
      <c r="T5" s="15"/>
      <c r="U5" s="15"/>
      <c r="V5" s="28"/>
    </row>
    <row r="6" spans="1:31" ht="18" customHeight="1">
      <c r="B6" s="37"/>
      <c r="C6" s="15"/>
      <c r="D6" s="15"/>
      <c r="E6" s="15"/>
      <c r="F6" s="15"/>
      <c r="G6" s="15"/>
      <c r="H6" s="15"/>
      <c r="I6" s="15"/>
      <c r="J6" s="15"/>
      <c r="K6" s="15"/>
      <c r="L6" s="15"/>
      <c r="M6" s="15"/>
      <c r="N6" s="15"/>
      <c r="O6" s="15"/>
      <c r="P6" s="15"/>
      <c r="Q6" s="15"/>
      <c r="R6" s="15"/>
      <c r="S6" s="15"/>
      <c r="T6" s="15"/>
      <c r="U6" s="15"/>
      <c r="V6" s="28"/>
    </row>
    <row r="7" spans="1:31" ht="18" customHeight="1">
      <c r="B7" s="210" t="s">
        <v>176</v>
      </c>
      <c r="C7" s="15"/>
      <c r="D7" s="15"/>
      <c r="E7" s="15"/>
      <c r="F7" s="15"/>
      <c r="G7" s="15"/>
      <c r="H7" s="15"/>
      <c r="I7" s="15"/>
      <c r="J7" s="15"/>
      <c r="K7" s="15"/>
      <c r="L7" s="15"/>
      <c r="M7" s="15"/>
      <c r="N7" s="15"/>
      <c r="O7" s="15"/>
      <c r="P7" s="15"/>
      <c r="Q7" s="15"/>
      <c r="R7" s="15"/>
      <c r="S7" s="15"/>
      <c r="T7" s="15"/>
      <c r="U7" s="15"/>
      <c r="V7" s="28"/>
    </row>
    <row r="8" spans="1:31" s="72" customFormat="1" ht="18" customHeight="1">
      <c r="B8" s="209" t="s">
        <v>214</v>
      </c>
      <c r="C8" s="195"/>
      <c r="D8" s="195"/>
      <c r="E8" s="195"/>
      <c r="F8" s="195"/>
      <c r="G8" s="196" t="s">
        <v>20</v>
      </c>
      <c r="H8" s="197"/>
      <c r="I8" s="196" t="s">
        <v>21</v>
      </c>
      <c r="J8" s="197"/>
      <c r="K8" s="196" t="s">
        <v>22</v>
      </c>
      <c r="L8" s="197"/>
      <c r="M8" s="196" t="s">
        <v>23</v>
      </c>
      <c r="N8" s="196"/>
      <c r="O8" s="196"/>
      <c r="P8" s="196"/>
      <c r="Q8" s="196"/>
      <c r="R8" s="196"/>
      <c r="S8" s="196"/>
      <c r="T8" s="196"/>
      <c r="U8" s="75"/>
      <c r="V8" s="175"/>
    </row>
    <row r="9" spans="1:31" s="72" customFormat="1" ht="18" customHeight="1">
      <c r="B9" s="210" t="s">
        <v>229</v>
      </c>
      <c r="C9" s="15"/>
      <c r="D9" s="15"/>
      <c r="E9" s="15"/>
      <c r="F9" s="15"/>
      <c r="G9" s="15"/>
      <c r="H9" s="15"/>
      <c r="I9" s="15"/>
      <c r="J9" s="15"/>
      <c r="K9" s="15"/>
      <c r="L9" s="15"/>
      <c r="M9" s="15"/>
      <c r="N9" s="15"/>
      <c r="O9" s="15"/>
      <c r="P9" s="15"/>
      <c r="Q9" s="15"/>
      <c r="R9" s="15"/>
      <c r="S9" s="15"/>
      <c r="T9" s="15"/>
      <c r="U9" s="76"/>
      <c r="V9" s="175"/>
    </row>
    <row r="10" spans="1:31" s="72" customFormat="1" ht="18" customHeight="1">
      <c r="B10" s="37"/>
      <c r="C10" s="92" t="s">
        <v>91</v>
      </c>
      <c r="D10" s="281" t="s">
        <v>92</v>
      </c>
      <c r="E10" s="281"/>
      <c r="F10" s="240" t="s">
        <v>93</v>
      </c>
      <c r="G10" s="242"/>
      <c r="H10" s="242"/>
      <c r="I10" s="242"/>
      <c r="J10" s="242"/>
      <c r="K10" s="242"/>
      <c r="L10" s="242"/>
      <c r="M10" s="242"/>
      <c r="N10" s="242"/>
      <c r="O10" s="242"/>
      <c r="P10" s="242"/>
      <c r="Q10" s="242"/>
      <c r="R10" s="242"/>
      <c r="S10" s="242"/>
      <c r="T10" s="241"/>
      <c r="U10" s="76"/>
      <c r="V10" s="175"/>
    </row>
    <row r="11" spans="1:31" s="72" customFormat="1" ht="18" customHeight="1">
      <c r="B11" s="37"/>
      <c r="C11" s="91"/>
      <c r="D11" s="283"/>
      <c r="E11" s="283"/>
      <c r="F11" s="237"/>
      <c r="G11" s="238"/>
      <c r="H11" s="238"/>
      <c r="I11" s="238"/>
      <c r="J11" s="238"/>
      <c r="K11" s="238"/>
      <c r="L11" s="238"/>
      <c r="M11" s="238"/>
      <c r="N11" s="238"/>
      <c r="O11" s="238"/>
      <c r="P11" s="238"/>
      <c r="Q11" s="238"/>
      <c r="R11" s="238"/>
      <c r="S11" s="238"/>
      <c r="T11" s="239"/>
      <c r="U11" s="76"/>
      <c r="V11" s="175"/>
    </row>
    <row r="12" spans="1:31" s="72" customFormat="1" ht="18" customHeight="1">
      <c r="B12" s="37"/>
      <c r="C12" s="91"/>
      <c r="D12" s="300"/>
      <c r="E12" s="300"/>
      <c r="F12" s="237"/>
      <c r="G12" s="238"/>
      <c r="H12" s="238"/>
      <c r="I12" s="238"/>
      <c r="J12" s="238"/>
      <c r="K12" s="238"/>
      <c r="L12" s="238"/>
      <c r="M12" s="238"/>
      <c r="N12" s="238"/>
      <c r="O12" s="238"/>
      <c r="P12" s="238"/>
      <c r="Q12" s="238"/>
      <c r="R12" s="238"/>
      <c r="S12" s="238"/>
      <c r="T12" s="239"/>
      <c r="U12" s="76"/>
      <c r="V12" s="175"/>
    </row>
    <row r="13" spans="1:31" s="72" customFormat="1" ht="18" customHeight="1">
      <c r="B13" s="37"/>
      <c r="C13" s="164"/>
      <c r="D13" s="155"/>
      <c r="E13" s="156"/>
      <c r="F13" s="157"/>
      <c r="G13" s="157"/>
      <c r="H13" s="157"/>
      <c r="I13" s="157"/>
      <c r="J13" s="157"/>
      <c r="K13" s="157"/>
      <c r="L13" s="157"/>
      <c r="M13" s="157"/>
      <c r="N13" s="157"/>
      <c r="O13" s="157"/>
      <c r="P13" s="157"/>
      <c r="Q13" s="157"/>
      <c r="R13" s="157"/>
      <c r="S13" s="157"/>
      <c r="T13" s="158"/>
      <c r="U13" s="76"/>
      <c r="V13" s="175"/>
    </row>
    <row r="14" spans="1:31" s="72" customFormat="1" ht="18" customHeight="1">
      <c r="B14" s="37"/>
      <c r="C14" s="91"/>
      <c r="D14" s="301"/>
      <c r="E14" s="301"/>
      <c r="F14" s="237"/>
      <c r="G14" s="238"/>
      <c r="H14" s="238"/>
      <c r="I14" s="238"/>
      <c r="J14" s="238"/>
      <c r="K14" s="238"/>
      <c r="L14" s="238"/>
      <c r="M14" s="238"/>
      <c r="N14" s="238"/>
      <c r="O14" s="238"/>
      <c r="P14" s="238"/>
      <c r="Q14" s="238"/>
      <c r="R14" s="238"/>
      <c r="S14" s="238"/>
      <c r="T14" s="239"/>
      <c r="U14" s="76"/>
      <c r="V14" s="175"/>
    </row>
    <row r="15" spans="1:31" s="72" customFormat="1" ht="18" customHeight="1">
      <c r="B15" s="37"/>
      <c r="C15" s="91"/>
      <c r="D15" s="283"/>
      <c r="E15" s="283"/>
      <c r="F15" s="237"/>
      <c r="G15" s="238"/>
      <c r="H15" s="238"/>
      <c r="I15" s="238"/>
      <c r="J15" s="238"/>
      <c r="K15" s="238"/>
      <c r="L15" s="238"/>
      <c r="M15" s="238"/>
      <c r="N15" s="238"/>
      <c r="O15" s="238"/>
      <c r="P15" s="238"/>
      <c r="Q15" s="238"/>
      <c r="R15" s="238"/>
      <c r="S15" s="238"/>
      <c r="T15" s="239"/>
      <c r="U15" s="76"/>
      <c r="V15" s="175"/>
    </row>
    <row r="16" spans="1:31" s="72" customFormat="1" ht="18" customHeight="1">
      <c r="B16" s="37"/>
      <c r="C16" s="91"/>
      <c r="D16" s="283"/>
      <c r="E16" s="283"/>
      <c r="F16" s="237"/>
      <c r="G16" s="238"/>
      <c r="H16" s="238"/>
      <c r="I16" s="238"/>
      <c r="J16" s="238"/>
      <c r="K16" s="238"/>
      <c r="L16" s="238"/>
      <c r="M16" s="238"/>
      <c r="N16" s="238"/>
      <c r="O16" s="238"/>
      <c r="P16" s="238"/>
      <c r="Q16" s="238"/>
      <c r="R16" s="238"/>
      <c r="S16" s="238"/>
      <c r="T16" s="239"/>
      <c r="U16" s="76"/>
      <c r="V16" s="175"/>
    </row>
    <row r="17" spans="2:32" s="72" customFormat="1" ht="18" customHeight="1">
      <c r="B17" s="37"/>
      <c r="C17" s="93" t="s">
        <v>94</v>
      </c>
      <c r="D17" s="285">
        <f>ROUNDDOWN(SUM(D11:E16),-3)</f>
        <v>0</v>
      </c>
      <c r="E17" s="285"/>
      <c r="F17" s="232" t="s">
        <v>95</v>
      </c>
      <c r="G17" s="233"/>
      <c r="H17" s="233"/>
      <c r="I17" s="233"/>
      <c r="J17" s="233"/>
      <c r="K17" s="233"/>
      <c r="L17" s="233"/>
      <c r="M17" s="233"/>
      <c r="N17" s="233"/>
      <c r="O17" s="233"/>
      <c r="P17" s="233"/>
      <c r="Q17" s="233"/>
      <c r="R17" s="233"/>
      <c r="S17" s="233"/>
      <c r="T17" s="234"/>
      <c r="U17" s="73"/>
      <c r="V17" s="175"/>
      <c r="AF17" s="72">
        <f>IF(D17,1500000,0)</f>
        <v>0</v>
      </c>
    </row>
    <row r="18" spans="2:32" ht="18" customHeight="1">
      <c r="B18" s="37" t="s">
        <v>38</v>
      </c>
      <c r="C18" s="45"/>
      <c r="D18" s="45"/>
      <c r="E18" s="45"/>
      <c r="F18" s="45"/>
      <c r="G18" s="45"/>
      <c r="H18" s="45"/>
      <c r="I18" s="45"/>
      <c r="J18" s="45"/>
      <c r="K18" s="45"/>
      <c r="L18" s="45"/>
      <c r="M18" s="45"/>
      <c r="N18" s="45"/>
      <c r="O18" s="45"/>
      <c r="P18" s="45"/>
      <c r="Q18" s="45"/>
      <c r="R18" s="45"/>
      <c r="S18" s="45"/>
      <c r="T18" s="45"/>
      <c r="U18" s="15"/>
      <c r="V18" s="28"/>
    </row>
    <row r="19" spans="2:32" ht="18" customHeight="1">
      <c r="B19" s="32" t="s">
        <v>39</v>
      </c>
      <c r="C19" s="15" t="s">
        <v>173</v>
      </c>
      <c r="D19" s="45"/>
      <c r="E19" s="45"/>
      <c r="F19" s="45"/>
      <c r="G19" s="45"/>
      <c r="H19" s="45"/>
      <c r="I19" s="45"/>
      <c r="J19" s="45"/>
      <c r="K19" s="45"/>
      <c r="L19" s="45"/>
      <c r="M19" s="45"/>
      <c r="N19" s="45"/>
      <c r="O19" s="45"/>
      <c r="P19" s="45"/>
      <c r="Q19" s="45"/>
      <c r="R19" s="45"/>
      <c r="S19" s="45"/>
      <c r="T19" s="45"/>
      <c r="U19" s="15"/>
      <c r="V19" s="28"/>
    </row>
    <row r="20" spans="2:32" ht="18" customHeight="1">
      <c r="B20" s="32" t="s">
        <v>39</v>
      </c>
      <c r="C20" s="15" t="s">
        <v>174</v>
      </c>
      <c r="D20" s="45"/>
      <c r="E20" s="45"/>
      <c r="F20" s="45"/>
      <c r="G20" s="45"/>
      <c r="H20" s="45"/>
      <c r="I20" s="45"/>
      <c r="J20" s="45"/>
      <c r="K20" s="45"/>
      <c r="L20" s="45"/>
      <c r="M20" s="45"/>
      <c r="N20" s="45"/>
      <c r="O20" s="45"/>
      <c r="P20" s="45"/>
      <c r="Q20" s="45"/>
      <c r="R20" s="45"/>
      <c r="S20" s="45"/>
      <c r="T20" s="45"/>
      <c r="U20" s="15"/>
      <c r="V20" s="28"/>
    </row>
    <row r="21" spans="2:32" ht="18" customHeight="1">
      <c r="B21" s="32" t="s">
        <v>39</v>
      </c>
      <c r="C21" s="15" t="s">
        <v>175</v>
      </c>
      <c r="D21" s="45"/>
      <c r="E21" s="45"/>
      <c r="F21" s="45"/>
      <c r="G21" s="45"/>
      <c r="H21" s="45"/>
      <c r="I21" s="45"/>
      <c r="J21" s="45"/>
      <c r="K21" s="45"/>
      <c r="L21" s="45"/>
      <c r="M21" s="45"/>
      <c r="N21" s="45"/>
      <c r="O21" s="45"/>
      <c r="P21" s="45"/>
      <c r="Q21" s="45"/>
      <c r="R21" s="45"/>
      <c r="S21" s="45"/>
      <c r="T21" s="45"/>
      <c r="U21" s="15"/>
      <c r="V21" s="28"/>
    </row>
    <row r="22" spans="2:32" s="72" customFormat="1" ht="18" customHeight="1">
      <c r="B22" s="37"/>
      <c r="C22" s="15"/>
      <c r="D22" s="161"/>
      <c r="E22" s="161"/>
      <c r="F22" s="178"/>
      <c r="G22" s="178"/>
      <c r="H22" s="178"/>
      <c r="I22" s="178"/>
      <c r="J22" s="178"/>
      <c r="K22" s="178"/>
      <c r="L22" s="178"/>
      <c r="M22" s="178"/>
      <c r="N22" s="178"/>
      <c r="O22" s="178"/>
      <c r="P22" s="178"/>
      <c r="Q22" s="178"/>
      <c r="R22" s="178"/>
      <c r="S22" s="178"/>
      <c r="T22" s="178"/>
      <c r="U22" s="73"/>
      <c r="V22" s="175"/>
    </row>
    <row r="23" spans="2:32" s="72" customFormat="1" ht="18" customHeight="1">
      <c r="B23" s="210" t="s">
        <v>177</v>
      </c>
      <c r="C23" s="15"/>
      <c r="D23" s="161"/>
      <c r="E23" s="161"/>
      <c r="F23" s="178"/>
      <c r="G23" s="178"/>
      <c r="H23" s="178"/>
      <c r="I23" s="178"/>
      <c r="J23" s="178"/>
      <c r="K23" s="178"/>
      <c r="L23" s="178"/>
      <c r="M23" s="178"/>
      <c r="N23" s="178"/>
      <c r="O23" s="178"/>
      <c r="P23" s="178"/>
      <c r="Q23" s="178"/>
      <c r="R23" s="178"/>
      <c r="S23" s="178"/>
      <c r="T23" s="178"/>
      <c r="U23" s="73"/>
      <c r="V23" s="175"/>
    </row>
    <row r="24" spans="2:32" s="72" customFormat="1" ht="18" customHeight="1">
      <c r="B24" s="209" t="s">
        <v>185</v>
      </c>
      <c r="C24" s="74"/>
      <c r="D24" s="74"/>
      <c r="E24" s="74"/>
      <c r="F24" s="74"/>
      <c r="G24" s="75" t="s">
        <v>20</v>
      </c>
      <c r="H24" s="77"/>
      <c r="I24" s="75" t="s">
        <v>21</v>
      </c>
      <c r="J24" s="77"/>
      <c r="K24" s="75" t="s">
        <v>22</v>
      </c>
      <c r="L24" s="77"/>
      <c r="M24" s="75" t="s">
        <v>23</v>
      </c>
      <c r="N24" s="75"/>
      <c r="O24" s="75"/>
      <c r="P24" s="75"/>
      <c r="Q24" s="75"/>
      <c r="R24" s="75"/>
      <c r="S24" s="75"/>
      <c r="T24" s="75"/>
      <c r="U24" s="75"/>
      <c r="V24" s="175"/>
    </row>
    <row r="25" spans="2:32" s="72" customFormat="1" ht="18" customHeight="1">
      <c r="B25" s="209" t="s">
        <v>178</v>
      </c>
      <c r="C25" s="15"/>
      <c r="D25" s="161"/>
      <c r="E25" s="161"/>
      <c r="F25" s="178"/>
      <c r="G25" s="178"/>
      <c r="H25" s="178"/>
      <c r="I25" s="178"/>
      <c r="J25" s="178"/>
      <c r="K25" s="178"/>
      <c r="L25" s="178"/>
      <c r="M25" s="178"/>
      <c r="N25" s="178"/>
      <c r="O25" s="178"/>
      <c r="P25" s="178"/>
      <c r="Q25" s="178"/>
      <c r="R25" s="178"/>
      <c r="S25" s="178"/>
      <c r="T25" s="178"/>
      <c r="U25" s="73"/>
      <c r="V25" s="175"/>
    </row>
    <row r="26" spans="2:32" s="72" customFormat="1" ht="18" customHeight="1">
      <c r="B26" s="295" t="s">
        <v>179</v>
      </c>
      <c r="C26" s="295"/>
      <c r="D26" s="295" t="s">
        <v>186</v>
      </c>
      <c r="E26" s="295"/>
      <c r="F26" s="15" t="s">
        <v>187</v>
      </c>
      <c r="G26" s="165"/>
      <c r="H26" s="161" t="s">
        <v>188</v>
      </c>
      <c r="I26" s="167"/>
      <c r="J26" s="178" t="s">
        <v>189</v>
      </c>
      <c r="K26" s="166"/>
      <c r="L26" s="178" t="s">
        <v>190</v>
      </c>
      <c r="M26" s="178" t="s">
        <v>191</v>
      </c>
      <c r="N26" s="178" t="s">
        <v>187</v>
      </c>
      <c r="O26" s="166"/>
      <c r="P26" s="178" t="s">
        <v>188</v>
      </c>
      <c r="Q26" s="166"/>
      <c r="R26" s="178" t="s">
        <v>189</v>
      </c>
      <c r="S26" s="166"/>
      <c r="T26" s="178" t="s">
        <v>190</v>
      </c>
      <c r="U26" s="73"/>
      <c r="V26" s="175"/>
    </row>
    <row r="27" spans="2:32" s="72" customFormat="1" ht="18" customHeight="1">
      <c r="B27" s="295"/>
      <c r="C27" s="295"/>
      <c r="D27" s="295" t="s">
        <v>192</v>
      </c>
      <c r="E27" s="295"/>
      <c r="F27" s="297"/>
      <c r="G27" s="298"/>
      <c r="H27" s="296" t="s">
        <v>193</v>
      </c>
      <c r="I27" s="296"/>
      <c r="J27" s="303">
        <f>IF(F27&gt;=300,0,F27*1000)</f>
        <v>0</v>
      </c>
      <c r="K27" s="303"/>
      <c r="L27" s="178"/>
      <c r="M27" s="178"/>
      <c r="N27" s="178"/>
      <c r="O27" s="178"/>
      <c r="P27" s="178"/>
      <c r="Q27" s="178"/>
      <c r="R27" s="178"/>
      <c r="S27" s="178"/>
      <c r="U27" s="73"/>
      <c r="V27" s="175"/>
    </row>
    <row r="28" spans="2:32" s="72" customFormat="1" ht="18" customHeight="1">
      <c r="B28" s="296" t="s">
        <v>180</v>
      </c>
      <c r="C28" s="296"/>
      <c r="D28" s="295" t="s">
        <v>186</v>
      </c>
      <c r="E28" s="295"/>
      <c r="F28" s="15" t="s">
        <v>187</v>
      </c>
      <c r="G28" s="165"/>
      <c r="H28" s="161" t="s">
        <v>188</v>
      </c>
      <c r="I28" s="168"/>
      <c r="J28" s="178" t="s">
        <v>189</v>
      </c>
      <c r="K28" s="166"/>
      <c r="L28" s="178" t="s">
        <v>190</v>
      </c>
      <c r="M28" s="178" t="s">
        <v>191</v>
      </c>
      <c r="N28" s="178" t="s">
        <v>187</v>
      </c>
      <c r="O28" s="166"/>
      <c r="P28" s="178" t="s">
        <v>188</v>
      </c>
      <c r="Q28" s="166"/>
      <c r="R28" s="178" t="s">
        <v>189</v>
      </c>
      <c r="S28" s="166"/>
      <c r="T28" s="178" t="s">
        <v>190</v>
      </c>
      <c r="U28" s="73"/>
      <c r="V28" s="175"/>
    </row>
    <row r="29" spans="2:32" s="72" customFormat="1" ht="18" customHeight="1">
      <c r="B29" s="296"/>
      <c r="C29" s="296"/>
      <c r="D29" s="295" t="s">
        <v>192</v>
      </c>
      <c r="E29" s="295"/>
      <c r="F29" s="298"/>
      <c r="G29" s="299"/>
      <c r="H29" s="296" t="s">
        <v>193</v>
      </c>
      <c r="I29" s="296"/>
      <c r="J29" s="303">
        <f>IF(F29&gt;=300,0,F29*1000)</f>
        <v>0</v>
      </c>
      <c r="K29" s="303"/>
      <c r="L29" s="178"/>
      <c r="M29" s="178"/>
      <c r="N29" s="178"/>
      <c r="O29" s="178"/>
      <c r="P29" s="178"/>
      <c r="Q29" s="178"/>
      <c r="R29" s="178"/>
      <c r="S29" s="178"/>
      <c r="U29" s="73"/>
      <c r="V29" s="175"/>
    </row>
    <row r="30" spans="2:32" s="72" customFormat="1" ht="18" customHeight="1">
      <c r="B30" s="296" t="s">
        <v>181</v>
      </c>
      <c r="C30" s="296"/>
      <c r="D30" s="295" t="s">
        <v>186</v>
      </c>
      <c r="E30" s="295"/>
      <c r="F30" s="15" t="s">
        <v>187</v>
      </c>
      <c r="G30" s="165"/>
      <c r="H30" s="161" t="s">
        <v>188</v>
      </c>
      <c r="I30" s="168"/>
      <c r="J30" s="178" t="s">
        <v>189</v>
      </c>
      <c r="K30" s="166"/>
      <c r="L30" s="178" t="s">
        <v>190</v>
      </c>
      <c r="M30" s="178" t="s">
        <v>191</v>
      </c>
      <c r="N30" s="178" t="s">
        <v>187</v>
      </c>
      <c r="O30" s="166"/>
      <c r="P30" s="178" t="s">
        <v>188</v>
      </c>
      <c r="Q30" s="166"/>
      <c r="R30" s="178" t="s">
        <v>189</v>
      </c>
      <c r="S30" s="166"/>
      <c r="T30" s="178" t="s">
        <v>190</v>
      </c>
      <c r="U30" s="73"/>
      <c r="V30" s="175"/>
    </row>
    <row r="31" spans="2:32" s="72" customFormat="1" ht="18" customHeight="1">
      <c r="B31" s="296"/>
      <c r="C31" s="296"/>
      <c r="D31" s="295" t="s">
        <v>192</v>
      </c>
      <c r="E31" s="295"/>
      <c r="F31" s="298"/>
      <c r="G31" s="299"/>
      <c r="H31" s="296" t="s">
        <v>193</v>
      </c>
      <c r="I31" s="296"/>
      <c r="J31" s="303">
        <f>IF(F31&gt;=300,0,F31*1000)</f>
        <v>0</v>
      </c>
      <c r="K31" s="303"/>
      <c r="L31" s="178"/>
      <c r="M31" s="178"/>
      <c r="N31" s="178"/>
      <c r="O31" s="178"/>
      <c r="P31" s="178"/>
      <c r="Q31" s="178"/>
      <c r="R31" s="178"/>
      <c r="S31" s="178"/>
      <c r="U31" s="73"/>
      <c r="V31" s="175"/>
    </row>
    <row r="32" spans="2:32" s="72" customFormat="1" ht="18" customHeight="1">
      <c r="B32" s="295" t="s">
        <v>182</v>
      </c>
      <c r="C32" s="295"/>
      <c r="D32" s="295" t="s">
        <v>186</v>
      </c>
      <c r="E32" s="295"/>
      <c r="F32" s="15" t="s">
        <v>187</v>
      </c>
      <c r="G32" s="165"/>
      <c r="H32" s="161" t="s">
        <v>188</v>
      </c>
      <c r="I32" s="168"/>
      <c r="J32" s="178" t="s">
        <v>189</v>
      </c>
      <c r="K32" s="166"/>
      <c r="L32" s="178" t="s">
        <v>190</v>
      </c>
      <c r="M32" s="178" t="s">
        <v>191</v>
      </c>
      <c r="N32" s="178" t="s">
        <v>187</v>
      </c>
      <c r="O32" s="166"/>
      <c r="P32" s="178" t="s">
        <v>188</v>
      </c>
      <c r="Q32" s="166"/>
      <c r="R32" s="178" t="s">
        <v>189</v>
      </c>
      <c r="S32" s="166"/>
      <c r="T32" s="178" t="s">
        <v>190</v>
      </c>
      <c r="U32" s="73"/>
      <c r="V32" s="175"/>
    </row>
    <row r="33" spans="2:32" s="72" customFormat="1" ht="18" customHeight="1">
      <c r="B33" s="295"/>
      <c r="C33" s="295"/>
      <c r="D33" s="295" t="s">
        <v>192</v>
      </c>
      <c r="E33" s="295"/>
      <c r="F33" s="298"/>
      <c r="G33" s="299"/>
      <c r="H33" s="296" t="s">
        <v>193</v>
      </c>
      <c r="I33" s="296"/>
      <c r="J33" s="303">
        <f>IF(F33&gt;=300,0,F33*1000)</f>
        <v>0</v>
      </c>
      <c r="K33" s="303"/>
      <c r="L33" s="178"/>
      <c r="M33" s="178"/>
      <c r="N33" s="178"/>
      <c r="O33" s="178"/>
      <c r="P33" s="178"/>
      <c r="Q33" s="178"/>
      <c r="R33" s="178"/>
      <c r="S33" s="178"/>
      <c r="U33" s="73"/>
      <c r="V33" s="175"/>
    </row>
    <row r="34" spans="2:32" s="72" customFormat="1" ht="18" customHeight="1">
      <c r="B34" s="295" t="s">
        <v>183</v>
      </c>
      <c r="C34" s="295"/>
      <c r="D34" s="295" t="s">
        <v>186</v>
      </c>
      <c r="E34" s="295"/>
      <c r="F34" s="15" t="s">
        <v>187</v>
      </c>
      <c r="G34" s="165"/>
      <c r="H34" s="161" t="s">
        <v>188</v>
      </c>
      <c r="I34" s="168"/>
      <c r="J34" s="178" t="s">
        <v>189</v>
      </c>
      <c r="K34" s="166"/>
      <c r="L34" s="178" t="s">
        <v>190</v>
      </c>
      <c r="M34" s="178" t="s">
        <v>191</v>
      </c>
      <c r="N34" s="178" t="s">
        <v>187</v>
      </c>
      <c r="O34" s="166"/>
      <c r="P34" s="178" t="s">
        <v>188</v>
      </c>
      <c r="Q34" s="166"/>
      <c r="R34" s="178" t="s">
        <v>189</v>
      </c>
      <c r="S34" s="166"/>
      <c r="T34" s="178" t="s">
        <v>190</v>
      </c>
      <c r="U34" s="73"/>
      <c r="V34" s="175"/>
    </row>
    <row r="35" spans="2:32" s="72" customFormat="1" ht="18" customHeight="1">
      <c r="B35" s="295"/>
      <c r="C35" s="295"/>
      <c r="D35" s="295" t="s">
        <v>192</v>
      </c>
      <c r="E35" s="295"/>
      <c r="F35" s="298"/>
      <c r="G35" s="299"/>
      <c r="H35" s="296" t="s">
        <v>193</v>
      </c>
      <c r="I35" s="296"/>
      <c r="J35" s="303">
        <f>IF(F35&gt;=300,0,F35*1000)</f>
        <v>0</v>
      </c>
      <c r="K35" s="303"/>
      <c r="L35" s="178"/>
      <c r="M35" s="178"/>
      <c r="N35" s="178"/>
      <c r="O35" s="178"/>
      <c r="P35" s="178"/>
      <c r="Q35" s="178"/>
      <c r="R35" s="178"/>
      <c r="S35" s="178"/>
      <c r="U35" s="73"/>
      <c r="V35" s="175"/>
    </row>
    <row r="36" spans="2:32" s="72" customFormat="1" ht="18" customHeight="1">
      <c r="B36" s="295" t="s">
        <v>184</v>
      </c>
      <c r="C36" s="295"/>
      <c r="D36" s="295" t="s">
        <v>186</v>
      </c>
      <c r="E36" s="295"/>
      <c r="F36" s="15" t="s">
        <v>187</v>
      </c>
      <c r="G36" s="165"/>
      <c r="H36" s="161" t="s">
        <v>188</v>
      </c>
      <c r="I36" s="168"/>
      <c r="J36" s="178" t="s">
        <v>189</v>
      </c>
      <c r="K36" s="166"/>
      <c r="L36" s="178" t="s">
        <v>190</v>
      </c>
      <c r="M36" s="178" t="s">
        <v>191</v>
      </c>
      <c r="N36" s="178" t="s">
        <v>187</v>
      </c>
      <c r="O36" s="166"/>
      <c r="P36" s="178" t="s">
        <v>188</v>
      </c>
      <c r="Q36" s="166"/>
      <c r="R36" s="178" t="s">
        <v>189</v>
      </c>
      <c r="S36" s="166"/>
      <c r="T36" s="178" t="s">
        <v>190</v>
      </c>
      <c r="U36" s="73"/>
      <c r="V36" s="175"/>
    </row>
    <row r="37" spans="2:32" s="72" customFormat="1" ht="18" customHeight="1">
      <c r="B37" s="295"/>
      <c r="C37" s="295"/>
      <c r="D37" s="295" t="s">
        <v>192</v>
      </c>
      <c r="E37" s="295"/>
      <c r="F37" s="298"/>
      <c r="G37" s="299"/>
      <c r="H37" s="296" t="s">
        <v>193</v>
      </c>
      <c r="I37" s="296"/>
      <c r="J37" s="303">
        <f>IF(F37&gt;=300,0,F37*1000)</f>
        <v>0</v>
      </c>
      <c r="K37" s="303"/>
      <c r="L37" s="178"/>
      <c r="M37" s="178"/>
      <c r="N37" s="178"/>
      <c r="O37" s="178"/>
      <c r="P37" s="178"/>
      <c r="Q37" s="178"/>
      <c r="R37" s="178"/>
      <c r="S37" s="178"/>
      <c r="U37" s="73"/>
      <c r="V37" s="175"/>
    </row>
    <row r="38" spans="2:32" s="72" customFormat="1" ht="18" customHeight="1">
      <c r="B38" s="37"/>
      <c r="E38" s="212" t="s">
        <v>194</v>
      </c>
      <c r="F38" s="304">
        <f>J27+J29+J31+J33+J35+J37</f>
        <v>0</v>
      </c>
      <c r="G38" s="304"/>
      <c r="H38" s="211" t="s">
        <v>215</v>
      </c>
      <c r="S38" s="178"/>
      <c r="T38" s="178"/>
      <c r="U38" s="73"/>
      <c r="V38" s="175"/>
      <c r="AF38" s="171">
        <f>F38</f>
        <v>0</v>
      </c>
    </row>
    <row r="39" spans="2:32" s="72" customFormat="1" ht="18" customHeight="1">
      <c r="B39" s="37"/>
      <c r="S39" s="178"/>
      <c r="T39" s="178"/>
      <c r="U39" s="73"/>
      <c r="V39" s="175"/>
    </row>
    <row r="40" spans="2:32" s="72" customFormat="1" ht="18" customHeight="1">
      <c r="B40" s="179"/>
      <c r="C40" s="213" t="s">
        <v>245</v>
      </c>
      <c r="D40" s="161"/>
      <c r="F40" s="178"/>
      <c r="G40" s="161"/>
      <c r="H40" s="178"/>
      <c r="I40" s="178"/>
      <c r="J40" s="178"/>
      <c r="K40" s="178"/>
      <c r="L40" s="178"/>
      <c r="M40" s="178"/>
      <c r="N40" s="178"/>
      <c r="O40" s="178"/>
      <c r="P40" s="178"/>
      <c r="Q40" s="178"/>
      <c r="R40" s="178"/>
      <c r="S40" s="178"/>
      <c r="T40" s="178"/>
      <c r="U40" s="73"/>
      <c r="V40" s="175"/>
    </row>
    <row r="41" spans="2:32" s="72" customFormat="1" ht="18" customHeight="1">
      <c r="B41" s="37"/>
      <c r="C41" s="15"/>
      <c r="D41" s="161"/>
      <c r="F41" s="178"/>
      <c r="G41" s="161"/>
      <c r="H41" s="178"/>
      <c r="I41" s="178"/>
      <c r="J41" s="178"/>
      <c r="K41" s="178"/>
      <c r="L41" s="178"/>
      <c r="M41" s="178"/>
      <c r="N41" s="178"/>
      <c r="O41" s="178"/>
      <c r="P41" s="178"/>
      <c r="Q41" s="178"/>
      <c r="R41" s="178"/>
      <c r="S41" s="178"/>
      <c r="T41" s="178"/>
      <c r="U41" s="73"/>
      <c r="V41" s="175"/>
    </row>
    <row r="42" spans="2:32" s="72" customFormat="1" ht="18" customHeight="1">
      <c r="B42" s="134" t="str">
        <f>'２所要額調書（別紙１）'!B63</f>
        <v/>
      </c>
      <c r="C42" s="13" t="s">
        <v>216</v>
      </c>
      <c r="D42" s="15"/>
      <c r="E42" s="15"/>
      <c r="F42" s="15"/>
      <c r="G42" s="15"/>
      <c r="H42" s="15"/>
      <c r="I42" s="15"/>
      <c r="J42" s="15"/>
      <c r="K42" s="15"/>
      <c r="L42" s="15"/>
      <c r="M42" s="15"/>
      <c r="N42" s="15"/>
      <c r="O42" s="15"/>
      <c r="P42" s="15"/>
      <c r="Q42" s="15"/>
      <c r="R42" s="15"/>
      <c r="S42" s="15"/>
      <c r="T42" s="15"/>
      <c r="U42" s="15"/>
      <c r="V42" s="175"/>
    </row>
    <row r="43" spans="2:32" s="72" customFormat="1" ht="18" customHeight="1">
      <c r="B43" s="194" t="s">
        <v>61</v>
      </c>
      <c r="C43" s="195"/>
      <c r="D43" s="195"/>
      <c r="E43" s="195"/>
      <c r="F43" s="195"/>
      <c r="G43" s="196" t="s">
        <v>20</v>
      </c>
      <c r="H43" s="197"/>
      <c r="I43" s="196" t="s">
        <v>21</v>
      </c>
      <c r="J43" s="197"/>
      <c r="K43" s="196" t="s">
        <v>22</v>
      </c>
      <c r="L43" s="197"/>
      <c r="M43" s="196" t="s">
        <v>23</v>
      </c>
      <c r="N43" s="196" t="s">
        <v>24</v>
      </c>
      <c r="O43" s="196" t="s">
        <v>20</v>
      </c>
      <c r="P43" s="197"/>
      <c r="Q43" s="196" t="s">
        <v>21</v>
      </c>
      <c r="R43" s="197"/>
      <c r="S43" s="196" t="s">
        <v>22</v>
      </c>
      <c r="T43" s="197"/>
      <c r="U43" s="196" t="s">
        <v>23</v>
      </c>
      <c r="V43" s="204"/>
    </row>
    <row r="44" spans="2:32" s="72" customFormat="1" ht="18" customHeight="1">
      <c r="B44" s="208" t="s">
        <v>229</v>
      </c>
      <c r="C44" s="15"/>
      <c r="D44" s="15"/>
      <c r="E44" s="15"/>
      <c r="F44" s="15"/>
      <c r="G44" s="15"/>
      <c r="H44" s="15"/>
      <c r="I44" s="15"/>
      <c r="J44" s="15"/>
      <c r="K44" s="15"/>
      <c r="L44" s="15"/>
      <c r="M44" s="15"/>
      <c r="N44" s="15"/>
      <c r="O44" s="15"/>
      <c r="P44" s="15"/>
      <c r="Q44" s="15"/>
      <c r="R44" s="15"/>
      <c r="S44" s="15"/>
      <c r="T44" s="15"/>
      <c r="U44" s="201"/>
      <c r="V44" s="204"/>
    </row>
    <row r="45" spans="2:32" s="72" customFormat="1" ht="18" customHeight="1">
      <c r="B45" s="37"/>
      <c r="C45" s="92" t="s">
        <v>91</v>
      </c>
      <c r="D45" s="281" t="s">
        <v>92</v>
      </c>
      <c r="E45" s="281"/>
      <c r="F45" s="240" t="s">
        <v>93</v>
      </c>
      <c r="G45" s="242"/>
      <c r="H45" s="242"/>
      <c r="I45" s="242"/>
      <c r="J45" s="242"/>
      <c r="K45" s="242"/>
      <c r="L45" s="242"/>
      <c r="M45" s="242"/>
      <c r="N45" s="242"/>
      <c r="O45" s="242"/>
      <c r="P45" s="242"/>
      <c r="Q45" s="242"/>
      <c r="R45" s="242"/>
      <c r="S45" s="242"/>
      <c r="T45" s="241"/>
      <c r="U45" s="201"/>
      <c r="V45" s="204"/>
    </row>
    <row r="46" spans="2:32" s="72" customFormat="1" ht="18" customHeight="1">
      <c r="B46" s="37"/>
      <c r="C46" s="91"/>
      <c r="D46" s="294"/>
      <c r="E46" s="294"/>
      <c r="F46" s="237"/>
      <c r="G46" s="238"/>
      <c r="H46" s="238"/>
      <c r="I46" s="238"/>
      <c r="J46" s="238"/>
      <c r="K46" s="238"/>
      <c r="L46" s="238"/>
      <c r="M46" s="238"/>
      <c r="N46" s="238"/>
      <c r="O46" s="238"/>
      <c r="P46" s="238"/>
      <c r="Q46" s="238"/>
      <c r="R46" s="238"/>
      <c r="S46" s="238"/>
      <c r="T46" s="239"/>
      <c r="U46" s="201"/>
      <c r="V46" s="204"/>
    </row>
    <row r="47" spans="2:32" s="72" customFormat="1" ht="18" customHeight="1">
      <c r="B47" s="37"/>
      <c r="C47" s="91"/>
      <c r="D47" s="305"/>
      <c r="E47" s="305"/>
      <c r="F47" s="237"/>
      <c r="G47" s="238"/>
      <c r="H47" s="238"/>
      <c r="I47" s="238"/>
      <c r="J47" s="238"/>
      <c r="K47" s="238"/>
      <c r="L47" s="238"/>
      <c r="M47" s="238"/>
      <c r="N47" s="238"/>
      <c r="O47" s="238"/>
      <c r="P47" s="238"/>
      <c r="Q47" s="238"/>
      <c r="R47" s="238"/>
      <c r="S47" s="238"/>
      <c r="T47" s="239"/>
      <c r="U47" s="76"/>
      <c r="V47" s="175"/>
    </row>
    <row r="48" spans="2:32" s="72" customFormat="1" ht="18" customHeight="1">
      <c r="B48" s="37"/>
      <c r="C48" s="164"/>
      <c r="D48" s="173"/>
      <c r="E48" s="174"/>
      <c r="F48" s="157"/>
      <c r="G48" s="157"/>
      <c r="H48" s="157"/>
      <c r="I48" s="157"/>
      <c r="J48" s="157"/>
      <c r="K48" s="157"/>
      <c r="L48" s="157"/>
      <c r="M48" s="157"/>
      <c r="N48" s="157"/>
      <c r="O48" s="157"/>
      <c r="P48" s="157"/>
      <c r="Q48" s="157"/>
      <c r="R48" s="157"/>
      <c r="S48" s="157"/>
      <c r="T48" s="158"/>
      <c r="U48" s="76"/>
      <c r="V48" s="175"/>
    </row>
    <row r="49" spans="2:32" s="72" customFormat="1" ht="18" customHeight="1">
      <c r="B49" s="37"/>
      <c r="C49" s="91"/>
      <c r="D49" s="306"/>
      <c r="E49" s="306"/>
      <c r="F49" s="237"/>
      <c r="G49" s="238"/>
      <c r="H49" s="238"/>
      <c r="I49" s="238"/>
      <c r="J49" s="238"/>
      <c r="K49" s="238"/>
      <c r="L49" s="238"/>
      <c r="M49" s="238"/>
      <c r="N49" s="238"/>
      <c r="O49" s="238"/>
      <c r="P49" s="238"/>
      <c r="Q49" s="238"/>
      <c r="R49" s="238"/>
      <c r="S49" s="238"/>
      <c r="T49" s="239"/>
      <c r="U49" s="76"/>
      <c r="V49" s="175"/>
    </row>
    <row r="50" spans="2:32" s="72" customFormat="1" ht="18" customHeight="1">
      <c r="B50" s="37"/>
      <c r="C50" s="91"/>
      <c r="D50" s="294"/>
      <c r="E50" s="294"/>
      <c r="F50" s="237"/>
      <c r="G50" s="238"/>
      <c r="H50" s="238"/>
      <c r="I50" s="238"/>
      <c r="J50" s="238"/>
      <c r="K50" s="238"/>
      <c r="L50" s="238"/>
      <c r="M50" s="238"/>
      <c r="N50" s="238"/>
      <c r="O50" s="238"/>
      <c r="P50" s="238"/>
      <c r="Q50" s="238"/>
      <c r="R50" s="238"/>
      <c r="S50" s="238"/>
      <c r="T50" s="239"/>
      <c r="U50" s="76"/>
      <c r="V50" s="175"/>
    </row>
    <row r="51" spans="2:32" s="72" customFormat="1" ht="18" customHeight="1">
      <c r="B51" s="37"/>
      <c r="C51" s="91"/>
      <c r="D51" s="294"/>
      <c r="E51" s="294"/>
      <c r="F51" s="237"/>
      <c r="G51" s="238"/>
      <c r="H51" s="238"/>
      <c r="I51" s="238"/>
      <c r="J51" s="238"/>
      <c r="K51" s="238"/>
      <c r="L51" s="238"/>
      <c r="M51" s="238"/>
      <c r="N51" s="238"/>
      <c r="O51" s="238"/>
      <c r="P51" s="238"/>
      <c r="Q51" s="238"/>
      <c r="R51" s="238"/>
      <c r="S51" s="238"/>
      <c r="T51" s="239"/>
      <c r="U51" s="76"/>
      <c r="V51" s="175"/>
    </row>
    <row r="52" spans="2:32" s="72" customFormat="1" ht="18" customHeight="1">
      <c r="B52" s="37"/>
      <c r="C52" s="93" t="s">
        <v>94</v>
      </c>
      <c r="D52" s="285">
        <f>ROUNDDOWN(SUM(D46:E51),-3)</f>
        <v>0</v>
      </c>
      <c r="E52" s="285"/>
      <c r="F52" s="232" t="s">
        <v>95</v>
      </c>
      <c r="G52" s="233"/>
      <c r="H52" s="233"/>
      <c r="I52" s="233"/>
      <c r="J52" s="233"/>
      <c r="K52" s="233"/>
      <c r="L52" s="233"/>
      <c r="M52" s="233"/>
      <c r="N52" s="233"/>
      <c r="O52" s="233"/>
      <c r="P52" s="233"/>
      <c r="Q52" s="233"/>
      <c r="R52" s="233"/>
      <c r="S52" s="233"/>
      <c r="T52" s="234"/>
      <c r="U52" s="73"/>
      <c r="V52" s="175"/>
      <c r="AF52" s="72">
        <f>IF(D52,1500000,0)</f>
        <v>0</v>
      </c>
    </row>
    <row r="53" spans="2:32" s="72" customFormat="1" ht="18" customHeight="1">
      <c r="B53" s="37" t="s">
        <v>38</v>
      </c>
      <c r="C53" s="45"/>
      <c r="D53" s="45"/>
      <c r="E53" s="45"/>
      <c r="F53" s="45"/>
      <c r="G53" s="45"/>
      <c r="H53" s="45"/>
      <c r="I53" s="45"/>
      <c r="J53" s="45"/>
      <c r="K53" s="45"/>
      <c r="L53" s="45"/>
      <c r="M53" s="45"/>
      <c r="N53" s="45"/>
      <c r="O53" s="45"/>
      <c r="P53" s="45"/>
      <c r="Q53" s="45"/>
      <c r="R53" s="45"/>
      <c r="S53" s="45"/>
      <c r="T53" s="45"/>
      <c r="U53" s="15"/>
      <c r="V53" s="175"/>
    </row>
    <row r="54" spans="2:32" s="72" customFormat="1" ht="18" customHeight="1">
      <c r="B54" s="32" t="s">
        <v>39</v>
      </c>
      <c r="C54" s="15" t="s">
        <v>195</v>
      </c>
      <c r="D54" s="45"/>
      <c r="E54" s="45"/>
      <c r="F54" s="45"/>
      <c r="G54" s="45"/>
      <c r="H54" s="45"/>
      <c r="I54" s="45"/>
      <c r="J54" s="45"/>
      <c r="K54" s="45"/>
      <c r="L54" s="45"/>
      <c r="M54" s="45"/>
      <c r="N54" s="45"/>
      <c r="O54" s="45"/>
      <c r="P54" s="45"/>
      <c r="Q54" s="45"/>
      <c r="R54" s="45"/>
      <c r="S54" s="45"/>
      <c r="T54" s="45"/>
      <c r="U54" s="15"/>
      <c r="V54" s="175"/>
    </row>
    <row r="55" spans="2:32" s="72" customFormat="1" ht="18" customHeight="1">
      <c r="B55" s="32" t="s">
        <v>39</v>
      </c>
      <c r="C55" s="15" t="s">
        <v>196</v>
      </c>
      <c r="D55" s="45"/>
      <c r="E55" s="45"/>
      <c r="F55" s="45"/>
      <c r="G55" s="45"/>
      <c r="H55" s="45"/>
      <c r="I55" s="45"/>
      <c r="J55" s="45"/>
      <c r="K55" s="45"/>
      <c r="L55" s="45"/>
      <c r="M55" s="45"/>
      <c r="N55" s="45"/>
      <c r="O55" s="45"/>
      <c r="P55" s="45"/>
      <c r="Q55" s="45"/>
      <c r="R55" s="45"/>
      <c r="S55" s="45"/>
      <c r="T55" s="45"/>
      <c r="U55" s="15"/>
      <c r="V55" s="175"/>
    </row>
    <row r="56" spans="2:32" s="72" customFormat="1" ht="18" customHeight="1">
      <c r="B56" s="32" t="s">
        <v>39</v>
      </c>
      <c r="C56" s="15" t="s">
        <v>197</v>
      </c>
      <c r="D56" s="45"/>
      <c r="E56" s="45"/>
      <c r="F56" s="45"/>
      <c r="G56" s="45"/>
      <c r="H56" s="45"/>
      <c r="I56" s="45"/>
      <c r="J56" s="45"/>
      <c r="K56" s="45"/>
      <c r="L56" s="45"/>
      <c r="M56" s="45"/>
      <c r="N56" s="45"/>
      <c r="O56" s="45"/>
      <c r="P56" s="45"/>
      <c r="Q56" s="45"/>
      <c r="R56" s="45"/>
      <c r="S56" s="45"/>
      <c r="T56" s="45"/>
      <c r="U56" s="15"/>
      <c r="V56" s="175"/>
    </row>
    <row r="57" spans="2:32" s="72" customFormat="1" ht="18" customHeight="1">
      <c r="B57" s="177"/>
      <c r="C57" s="160"/>
      <c r="D57" s="162"/>
      <c r="E57" s="162"/>
      <c r="F57" s="162"/>
      <c r="G57" s="162"/>
      <c r="H57" s="162"/>
      <c r="I57" s="162"/>
      <c r="J57" s="45"/>
      <c r="K57" s="45"/>
      <c r="L57" s="45"/>
      <c r="M57" s="45"/>
      <c r="N57" s="45"/>
      <c r="O57" s="45"/>
      <c r="P57" s="45"/>
      <c r="Q57" s="45"/>
      <c r="R57" s="45"/>
      <c r="S57" s="45"/>
      <c r="T57" s="45"/>
      <c r="U57" s="15"/>
      <c r="V57" s="175"/>
    </row>
    <row r="58" spans="2:32" s="72" customFormat="1" ht="18" customHeight="1">
      <c r="B58" s="134" t="str">
        <f>'２所要額調書（別紙１）'!B66</f>
        <v/>
      </c>
      <c r="C58" s="15" t="s">
        <v>198</v>
      </c>
      <c r="D58" s="160"/>
      <c r="E58" s="162"/>
      <c r="F58" s="162"/>
      <c r="G58" s="162"/>
      <c r="H58" s="162"/>
      <c r="I58" s="162"/>
      <c r="J58" s="45"/>
      <c r="K58" s="45"/>
      <c r="L58" s="45"/>
      <c r="M58" s="45"/>
      <c r="N58" s="45"/>
      <c r="O58" s="45"/>
      <c r="P58" s="45"/>
      <c r="Q58" s="45"/>
      <c r="R58" s="45"/>
      <c r="S58" s="45"/>
      <c r="T58" s="45"/>
      <c r="U58" s="15"/>
      <c r="V58" s="175"/>
    </row>
    <row r="59" spans="2:32" s="72" customFormat="1" ht="18" customHeight="1">
      <c r="B59" s="179"/>
      <c r="C59" s="15" t="s">
        <v>207</v>
      </c>
      <c r="D59" s="45"/>
      <c r="E59" s="45"/>
      <c r="F59" s="45"/>
      <c r="G59" s="45"/>
      <c r="H59" s="45"/>
      <c r="I59" s="45"/>
      <c r="J59" s="45"/>
      <c r="K59" s="45"/>
      <c r="L59" s="45"/>
      <c r="M59" s="45"/>
      <c r="N59" s="45"/>
      <c r="O59" s="45"/>
      <c r="P59" s="45"/>
      <c r="Q59" s="45"/>
      <c r="R59" s="45"/>
      <c r="S59" s="45"/>
      <c r="T59" s="45"/>
      <c r="U59" s="15"/>
      <c r="V59" s="175"/>
    </row>
    <row r="60" spans="2:32" s="72" customFormat="1" ht="18" customHeight="1">
      <c r="B60" s="179"/>
      <c r="C60" s="308" t="s">
        <v>201</v>
      </c>
      <c r="D60" s="308"/>
      <c r="E60" s="308"/>
      <c r="F60" s="308"/>
      <c r="G60" s="309" t="s">
        <v>202</v>
      </c>
      <c r="H60" s="309"/>
      <c r="I60" s="309"/>
      <c r="J60" s="309"/>
      <c r="K60" s="309" t="s">
        <v>203</v>
      </c>
      <c r="L60" s="309"/>
      <c r="M60" s="309"/>
      <c r="N60" s="309"/>
      <c r="O60" s="200"/>
      <c r="P60" s="200"/>
      <c r="Q60" s="200"/>
      <c r="R60" s="200"/>
      <c r="S60" s="200"/>
      <c r="T60" s="200"/>
      <c r="U60" s="200"/>
      <c r="V60" s="180"/>
    </row>
    <row r="61" spans="2:32" s="72" customFormat="1" ht="18" customHeight="1">
      <c r="B61" s="181"/>
      <c r="C61" s="295" t="s">
        <v>199</v>
      </c>
      <c r="D61" s="295"/>
      <c r="E61" s="295" t="s">
        <v>200</v>
      </c>
      <c r="F61" s="295"/>
      <c r="G61" s="295" t="s">
        <v>199</v>
      </c>
      <c r="H61" s="295"/>
      <c r="I61" s="295" t="s">
        <v>200</v>
      </c>
      <c r="J61" s="295"/>
      <c r="K61" s="295" t="s">
        <v>199</v>
      </c>
      <c r="L61" s="295"/>
      <c r="M61" s="295" t="s">
        <v>200</v>
      </c>
      <c r="N61" s="295"/>
      <c r="O61" s="200"/>
      <c r="P61" s="200"/>
      <c r="Q61" s="200"/>
      <c r="R61" s="200"/>
      <c r="S61" s="200"/>
      <c r="T61" s="200"/>
      <c r="U61" s="200"/>
      <c r="V61" s="175"/>
    </row>
    <row r="62" spans="2:32" s="72" customFormat="1" ht="18" customHeight="1">
      <c r="B62" s="177"/>
      <c r="C62" s="302"/>
      <c r="D62" s="302"/>
      <c r="E62" s="307"/>
      <c r="F62" s="307"/>
      <c r="G62" s="307"/>
      <c r="H62" s="307"/>
      <c r="I62" s="307"/>
      <c r="J62" s="307"/>
      <c r="K62" s="307"/>
      <c r="L62" s="307"/>
      <c r="M62" s="307"/>
      <c r="N62" s="307"/>
      <c r="O62" s="45"/>
      <c r="P62" s="45"/>
      <c r="Q62" s="45"/>
      <c r="R62" s="45"/>
      <c r="S62" s="45"/>
      <c r="T62" s="45"/>
      <c r="U62" s="15"/>
      <c r="V62" s="175"/>
    </row>
    <row r="63" spans="2:32" s="72" customFormat="1" ht="18" customHeight="1">
      <c r="B63" s="179"/>
      <c r="C63" s="309" t="s">
        <v>204</v>
      </c>
      <c r="D63" s="309"/>
      <c r="E63" s="309"/>
      <c r="F63" s="309"/>
      <c r="G63" s="295" t="s">
        <v>205</v>
      </c>
      <c r="H63" s="295"/>
      <c r="I63" s="295"/>
      <c r="J63" s="295"/>
      <c r="K63" s="295" t="s">
        <v>206</v>
      </c>
      <c r="L63" s="295"/>
      <c r="M63" s="295"/>
      <c r="N63" s="295"/>
      <c r="O63" s="45"/>
      <c r="P63" s="45"/>
      <c r="Q63" s="45"/>
      <c r="R63" s="45"/>
      <c r="S63" s="45"/>
      <c r="T63" s="45"/>
      <c r="U63" s="15"/>
      <c r="V63" s="175"/>
    </row>
    <row r="64" spans="2:32" s="72" customFormat="1" ht="18" customHeight="1">
      <c r="B64" s="179"/>
      <c r="C64" s="295" t="s">
        <v>199</v>
      </c>
      <c r="D64" s="295"/>
      <c r="E64" s="295" t="s">
        <v>200</v>
      </c>
      <c r="F64" s="295"/>
      <c r="G64" s="295" t="s">
        <v>199</v>
      </c>
      <c r="H64" s="295"/>
      <c r="I64" s="295" t="s">
        <v>200</v>
      </c>
      <c r="J64" s="295"/>
      <c r="K64" s="295" t="s">
        <v>199</v>
      </c>
      <c r="L64" s="295"/>
      <c r="M64" s="295" t="s">
        <v>200</v>
      </c>
      <c r="N64" s="295"/>
      <c r="O64" s="45"/>
      <c r="P64" s="295" t="s">
        <v>199</v>
      </c>
      <c r="Q64" s="295"/>
      <c r="R64" s="309" t="s">
        <v>200</v>
      </c>
      <c r="S64" s="309"/>
      <c r="T64" s="308" t="s">
        <v>218</v>
      </c>
      <c r="U64" s="308"/>
      <c r="V64" s="175"/>
    </row>
    <row r="65" spans="1:32" s="72" customFormat="1" ht="18" customHeight="1">
      <c r="B65" s="177"/>
      <c r="C65" s="302"/>
      <c r="D65" s="302"/>
      <c r="E65" s="307"/>
      <c r="F65" s="307"/>
      <c r="G65" s="307"/>
      <c r="H65" s="307"/>
      <c r="I65" s="307"/>
      <c r="J65" s="307"/>
      <c r="K65" s="307"/>
      <c r="L65" s="307"/>
      <c r="M65" s="307"/>
      <c r="N65" s="307"/>
      <c r="O65" s="45"/>
      <c r="P65" s="317">
        <f>C62+G62+K62+C65+G65+K65</f>
        <v>0</v>
      </c>
      <c r="Q65" s="317"/>
      <c r="R65" s="317">
        <f>E62+I62+M62+E65+I65+M65</f>
        <v>0</v>
      </c>
      <c r="S65" s="317"/>
      <c r="T65" s="316">
        <f>P65+R65</f>
        <v>0</v>
      </c>
      <c r="U65" s="316"/>
      <c r="V65" s="175"/>
      <c r="AF65" s="72">
        <f>IF(T65,1500000,0)</f>
        <v>0</v>
      </c>
    </row>
    <row r="66" spans="1:32" s="72" customFormat="1" ht="18" customHeight="1">
      <c r="B66" s="179"/>
      <c r="F66" s="162"/>
      <c r="G66" s="162"/>
      <c r="H66" s="162"/>
      <c r="I66" s="162"/>
      <c r="J66" s="45"/>
      <c r="K66" s="45"/>
      <c r="L66" s="45"/>
      <c r="M66" s="45"/>
      <c r="N66" s="45"/>
      <c r="S66" s="45"/>
      <c r="T66" s="45"/>
      <c r="U66" s="15"/>
      <c r="V66" s="175"/>
    </row>
    <row r="67" spans="1:32" s="72" customFormat="1" ht="18" customHeight="1">
      <c r="B67" s="177"/>
      <c r="C67" s="160"/>
      <c r="D67" s="162"/>
      <c r="E67" s="162"/>
      <c r="F67" s="162"/>
      <c r="G67" s="162"/>
      <c r="H67" s="162"/>
      <c r="I67" s="162"/>
      <c r="J67" s="45"/>
      <c r="K67" s="45"/>
      <c r="L67" s="45"/>
      <c r="M67" s="45"/>
      <c r="N67" s="45"/>
      <c r="S67" s="45"/>
      <c r="T67" s="45"/>
      <c r="U67" s="15"/>
      <c r="V67" s="175"/>
    </row>
    <row r="68" spans="1:32" s="72" customFormat="1" ht="18" customHeight="1">
      <c r="B68" s="177"/>
      <c r="C68" s="178" t="s">
        <v>208</v>
      </c>
      <c r="D68" s="45"/>
      <c r="E68" s="45"/>
      <c r="F68" s="45"/>
      <c r="G68" s="45"/>
      <c r="H68" s="45"/>
      <c r="I68" s="45"/>
      <c r="J68" s="45"/>
      <c r="K68" s="45"/>
      <c r="L68" s="45"/>
      <c r="M68" s="45"/>
      <c r="N68" s="45"/>
      <c r="O68" s="45"/>
      <c r="P68" s="45"/>
      <c r="Q68" s="45"/>
      <c r="R68" s="45"/>
      <c r="S68" s="45"/>
      <c r="T68" s="45"/>
      <c r="U68" s="15"/>
      <c r="V68" s="204"/>
    </row>
    <row r="69" spans="1:32" s="72" customFormat="1" ht="18" customHeight="1">
      <c r="A69" s="160"/>
      <c r="B69" s="176"/>
      <c r="C69" s="309" t="s">
        <v>219</v>
      </c>
      <c r="D69" s="309"/>
      <c r="E69" s="309"/>
      <c r="F69" s="309"/>
      <c r="G69" s="309"/>
      <c r="H69" s="309"/>
      <c r="I69" s="309"/>
      <c r="J69" s="309"/>
      <c r="K69" s="309" t="s">
        <v>220</v>
      </c>
      <c r="L69" s="309"/>
      <c r="M69" s="309"/>
      <c r="N69" s="309"/>
      <c r="O69" s="309"/>
      <c r="P69" s="309"/>
      <c r="Q69" s="309"/>
      <c r="R69" s="309"/>
      <c r="S69" s="15"/>
      <c r="T69" s="15"/>
      <c r="U69" s="15"/>
      <c r="V69" s="28"/>
      <c r="W69" s="160"/>
      <c r="X69" s="160"/>
    </row>
    <row r="70" spans="1:32" s="72" customFormat="1" ht="18" customHeight="1">
      <c r="A70" s="160"/>
      <c r="B70" s="176"/>
      <c r="C70" s="295" t="s">
        <v>209</v>
      </c>
      <c r="D70" s="295"/>
      <c r="E70" s="295" t="s">
        <v>210</v>
      </c>
      <c r="F70" s="295"/>
      <c r="G70" s="295" t="s">
        <v>211</v>
      </c>
      <c r="H70" s="295"/>
      <c r="I70" s="295" t="s">
        <v>212</v>
      </c>
      <c r="J70" s="295"/>
      <c r="K70" s="295" t="s">
        <v>209</v>
      </c>
      <c r="L70" s="295"/>
      <c r="M70" s="295" t="s">
        <v>210</v>
      </c>
      <c r="N70" s="295"/>
      <c r="O70" s="295" t="s">
        <v>211</v>
      </c>
      <c r="P70" s="295"/>
      <c r="Q70" s="308" t="s">
        <v>217</v>
      </c>
      <c r="R70" s="308"/>
      <c r="S70" s="45"/>
      <c r="T70" s="45"/>
      <c r="U70" s="45"/>
      <c r="V70" s="180"/>
      <c r="W70" s="45"/>
      <c r="X70" s="45"/>
    </row>
    <row r="71" spans="1:32" s="72" customFormat="1" ht="18" customHeight="1">
      <c r="A71" s="160"/>
      <c r="B71" s="176"/>
      <c r="C71" s="310"/>
      <c r="D71" s="310"/>
      <c r="E71" s="310"/>
      <c r="F71" s="310"/>
      <c r="G71" s="310"/>
      <c r="H71" s="310"/>
      <c r="I71" s="310"/>
      <c r="J71" s="310"/>
      <c r="K71" s="307"/>
      <c r="L71" s="307"/>
      <c r="M71" s="307"/>
      <c r="N71" s="307"/>
      <c r="O71" s="307"/>
      <c r="P71" s="307"/>
      <c r="Q71" s="310"/>
      <c r="R71" s="310"/>
      <c r="S71" s="15"/>
      <c r="T71" s="15"/>
      <c r="U71" s="15"/>
      <c r="V71" s="28"/>
    </row>
    <row r="72" spans="1:32" s="72" customFormat="1" ht="18" customHeight="1">
      <c r="B72" s="179"/>
      <c r="C72" s="295" t="s">
        <v>213</v>
      </c>
      <c r="D72" s="295"/>
      <c r="E72" s="314"/>
      <c r="F72" s="314"/>
      <c r="G72" s="314"/>
      <c r="H72" s="314"/>
      <c r="I72" s="314"/>
      <c r="J72" s="314"/>
      <c r="K72" s="295" t="s">
        <v>213</v>
      </c>
      <c r="L72" s="295"/>
      <c r="M72" s="315"/>
      <c r="N72" s="315"/>
      <c r="O72" s="315"/>
      <c r="P72" s="315"/>
      <c r="Q72" s="315"/>
      <c r="R72" s="315"/>
      <c r="S72" s="45"/>
      <c r="T72" s="45"/>
      <c r="U72" s="45"/>
      <c r="V72" s="180"/>
    </row>
    <row r="73" spans="1:32" s="72" customFormat="1" ht="18" customHeight="1">
      <c r="A73" s="160"/>
      <c r="B73" s="176"/>
      <c r="C73" s="309" t="s">
        <v>221</v>
      </c>
      <c r="D73" s="309"/>
      <c r="E73" s="309"/>
      <c r="F73" s="309"/>
      <c r="G73" s="309"/>
      <c r="H73" s="309"/>
      <c r="I73" s="309"/>
      <c r="J73" s="309"/>
      <c r="K73" s="309" t="s">
        <v>222</v>
      </c>
      <c r="L73" s="309"/>
      <c r="M73" s="309"/>
      <c r="N73" s="309"/>
      <c r="O73" s="309"/>
      <c r="P73" s="309"/>
      <c r="Q73" s="309"/>
      <c r="R73" s="309"/>
      <c r="S73" s="15"/>
      <c r="T73" s="15"/>
      <c r="U73" s="15"/>
      <c r="V73" s="28"/>
      <c r="W73" s="160"/>
      <c r="X73" s="160"/>
    </row>
    <row r="74" spans="1:32" s="72" customFormat="1" ht="18" customHeight="1">
      <c r="A74" s="162"/>
      <c r="B74" s="182"/>
      <c r="C74" s="295" t="s">
        <v>209</v>
      </c>
      <c r="D74" s="295"/>
      <c r="E74" s="295" t="s">
        <v>210</v>
      </c>
      <c r="F74" s="295"/>
      <c r="G74" s="295" t="s">
        <v>211</v>
      </c>
      <c r="H74" s="295"/>
      <c r="I74" s="295" t="s">
        <v>212</v>
      </c>
      <c r="J74" s="295"/>
      <c r="K74" s="295" t="s">
        <v>209</v>
      </c>
      <c r="L74" s="295"/>
      <c r="M74" s="295" t="s">
        <v>210</v>
      </c>
      <c r="N74" s="295"/>
      <c r="O74" s="295" t="s">
        <v>211</v>
      </c>
      <c r="P74" s="295"/>
      <c r="Q74" s="308" t="s">
        <v>217</v>
      </c>
      <c r="R74" s="308"/>
      <c r="S74" s="45"/>
      <c r="T74" s="45"/>
      <c r="U74" s="45"/>
      <c r="V74" s="180"/>
      <c r="W74" s="45"/>
      <c r="X74" s="45"/>
    </row>
    <row r="75" spans="1:32" s="72" customFormat="1" ht="18" customHeight="1">
      <c r="A75" s="160"/>
      <c r="B75" s="176"/>
      <c r="C75" s="310"/>
      <c r="D75" s="310"/>
      <c r="E75" s="310"/>
      <c r="F75" s="310"/>
      <c r="G75" s="310"/>
      <c r="H75" s="310"/>
      <c r="I75" s="310"/>
      <c r="J75" s="310"/>
      <c r="K75" s="307"/>
      <c r="L75" s="307"/>
      <c r="M75" s="307"/>
      <c r="N75" s="307"/>
      <c r="O75" s="307"/>
      <c r="P75" s="307"/>
      <c r="Q75" s="310"/>
      <c r="R75" s="310"/>
      <c r="S75" s="15"/>
      <c r="T75" s="15"/>
      <c r="U75" s="15"/>
      <c r="V75" s="28"/>
    </row>
    <row r="76" spans="1:32" s="72" customFormat="1" ht="18" customHeight="1">
      <c r="B76" s="179"/>
      <c r="C76" s="295" t="s">
        <v>213</v>
      </c>
      <c r="D76" s="295"/>
      <c r="E76" s="314"/>
      <c r="F76" s="314"/>
      <c r="G76" s="314"/>
      <c r="H76" s="314"/>
      <c r="I76" s="314"/>
      <c r="J76" s="314"/>
      <c r="K76" s="295" t="s">
        <v>213</v>
      </c>
      <c r="L76" s="295"/>
      <c r="M76" s="315"/>
      <c r="N76" s="315"/>
      <c r="O76" s="315"/>
      <c r="P76" s="315"/>
      <c r="Q76" s="315"/>
      <c r="R76" s="315"/>
      <c r="S76" s="45"/>
      <c r="T76" s="45"/>
      <c r="U76" s="45"/>
      <c r="V76" s="180"/>
    </row>
    <row r="77" spans="1:32" s="72" customFormat="1" ht="18" customHeight="1">
      <c r="A77" s="160"/>
      <c r="B77" s="176"/>
      <c r="C77" s="309" t="s">
        <v>223</v>
      </c>
      <c r="D77" s="309"/>
      <c r="E77" s="309"/>
      <c r="F77" s="309"/>
      <c r="G77" s="309"/>
      <c r="H77" s="309"/>
      <c r="I77" s="309"/>
      <c r="J77" s="309"/>
      <c r="K77" s="309" t="s">
        <v>224</v>
      </c>
      <c r="L77" s="309"/>
      <c r="M77" s="309"/>
      <c r="N77" s="309"/>
      <c r="O77" s="309"/>
      <c r="P77" s="309"/>
      <c r="Q77" s="309"/>
      <c r="R77" s="309"/>
      <c r="S77" s="15"/>
      <c r="T77" s="15"/>
      <c r="U77" s="15"/>
      <c r="V77" s="28"/>
      <c r="W77" s="160"/>
      <c r="X77" s="160"/>
    </row>
    <row r="78" spans="1:32" s="72" customFormat="1" ht="18" customHeight="1">
      <c r="A78" s="169"/>
      <c r="B78" s="181"/>
      <c r="C78" s="295" t="s">
        <v>209</v>
      </c>
      <c r="D78" s="295"/>
      <c r="E78" s="295" t="s">
        <v>210</v>
      </c>
      <c r="F78" s="295"/>
      <c r="G78" s="295" t="s">
        <v>211</v>
      </c>
      <c r="H78" s="295"/>
      <c r="I78" s="295" t="s">
        <v>212</v>
      </c>
      <c r="J78" s="295"/>
      <c r="K78" s="295" t="s">
        <v>209</v>
      </c>
      <c r="L78" s="295"/>
      <c r="M78" s="295" t="s">
        <v>210</v>
      </c>
      <c r="N78" s="295"/>
      <c r="O78" s="295" t="s">
        <v>211</v>
      </c>
      <c r="P78" s="295"/>
      <c r="Q78" s="308" t="s">
        <v>217</v>
      </c>
      <c r="R78" s="308"/>
      <c r="S78" s="36"/>
      <c r="T78" s="36"/>
      <c r="U78" s="36"/>
      <c r="V78" s="214"/>
      <c r="W78" s="169"/>
      <c r="X78" s="169"/>
    </row>
    <row r="79" spans="1:32" s="72" customFormat="1" ht="18" customHeight="1">
      <c r="A79" s="169"/>
      <c r="B79" s="181"/>
      <c r="C79" s="310"/>
      <c r="D79" s="310"/>
      <c r="E79" s="310"/>
      <c r="F79" s="310"/>
      <c r="G79" s="310"/>
      <c r="H79" s="310"/>
      <c r="I79" s="310"/>
      <c r="J79" s="310"/>
      <c r="K79" s="307"/>
      <c r="L79" s="307"/>
      <c r="M79" s="307"/>
      <c r="N79" s="307"/>
      <c r="O79" s="307"/>
      <c r="P79" s="307"/>
      <c r="Q79" s="310"/>
      <c r="R79" s="310"/>
      <c r="S79" s="36"/>
      <c r="T79" s="36"/>
      <c r="U79" s="36"/>
      <c r="V79" s="214"/>
      <c r="W79" s="169"/>
      <c r="X79" s="169"/>
    </row>
    <row r="80" spans="1:32" s="72" customFormat="1" ht="18" customHeight="1">
      <c r="A80" s="169"/>
      <c r="B80" s="181"/>
      <c r="C80" s="295" t="s">
        <v>213</v>
      </c>
      <c r="D80" s="295"/>
      <c r="E80" s="314"/>
      <c r="F80" s="314"/>
      <c r="G80" s="314"/>
      <c r="H80" s="314"/>
      <c r="I80" s="314"/>
      <c r="J80" s="314"/>
      <c r="K80" s="295" t="s">
        <v>213</v>
      </c>
      <c r="L80" s="295"/>
      <c r="M80" s="315"/>
      <c r="N80" s="315"/>
      <c r="O80" s="315"/>
      <c r="P80" s="315"/>
      <c r="Q80" s="315"/>
      <c r="R80" s="315"/>
      <c r="S80" s="36"/>
      <c r="T80" s="36"/>
      <c r="U80" s="36"/>
      <c r="V80" s="214"/>
      <c r="W80" s="169"/>
      <c r="X80" s="169"/>
    </row>
    <row r="81" spans="1:32" s="72" customFormat="1" ht="18" customHeight="1">
      <c r="A81" s="169"/>
      <c r="B81" s="181"/>
      <c r="C81" s="36"/>
      <c r="D81" s="36"/>
      <c r="E81" s="35"/>
      <c r="F81" s="35"/>
      <c r="G81" s="35"/>
      <c r="H81" s="35"/>
      <c r="I81" s="35"/>
      <c r="J81" s="35"/>
      <c r="K81" s="36"/>
      <c r="L81" s="36"/>
      <c r="M81" s="36"/>
      <c r="N81" s="36"/>
      <c r="O81" s="36"/>
      <c r="P81" s="36"/>
      <c r="Q81" s="36"/>
      <c r="R81" s="36"/>
      <c r="S81" s="36"/>
      <c r="T81" s="36"/>
      <c r="U81" s="36"/>
      <c r="V81" s="214"/>
      <c r="W81" s="169"/>
      <c r="X81" s="169"/>
    </row>
    <row r="82" spans="1:32" s="72" customFormat="1" ht="18" customHeight="1">
      <c r="B82" s="177"/>
      <c r="C82" s="320" t="s">
        <v>218</v>
      </c>
      <c r="D82" s="321"/>
      <c r="E82" s="295" t="s">
        <v>209</v>
      </c>
      <c r="F82" s="295"/>
      <c r="G82" s="318" t="s">
        <v>210</v>
      </c>
      <c r="H82" s="319"/>
      <c r="I82" s="318" t="s">
        <v>211</v>
      </c>
      <c r="J82" s="319"/>
      <c r="K82" s="318" t="s">
        <v>212</v>
      </c>
      <c r="L82" s="319"/>
      <c r="M82" s="324" t="s">
        <v>218</v>
      </c>
      <c r="N82" s="325"/>
      <c r="O82" s="45"/>
      <c r="P82" s="45"/>
      <c r="Q82" s="45"/>
      <c r="R82" s="45"/>
      <c r="S82" s="45"/>
      <c r="T82" s="45"/>
      <c r="U82" s="15"/>
      <c r="V82" s="204"/>
    </row>
    <row r="83" spans="1:32" s="72" customFormat="1" ht="18" customHeight="1">
      <c r="B83" s="177"/>
      <c r="C83" s="320"/>
      <c r="D83" s="321"/>
      <c r="E83" s="313">
        <f>C71+K71+C75+K75+C79+K79</f>
        <v>0</v>
      </c>
      <c r="F83" s="313"/>
      <c r="G83" s="311">
        <f>E71+M71+E75+M75+E79+M79</f>
        <v>0</v>
      </c>
      <c r="H83" s="312"/>
      <c r="I83" s="311">
        <f>G71+O71+G75+O75+G79+O79</f>
        <v>0</v>
      </c>
      <c r="J83" s="312"/>
      <c r="K83" s="311">
        <f>I71+Q71+I75+Q75+I79+Q79</f>
        <v>0</v>
      </c>
      <c r="L83" s="312"/>
      <c r="M83" s="322">
        <f>SUM(E83:L83)</f>
        <v>0</v>
      </c>
      <c r="N83" s="323"/>
      <c r="O83" s="45"/>
      <c r="P83" s="45"/>
      <c r="Q83" s="45"/>
      <c r="R83" s="45"/>
      <c r="S83" s="45"/>
      <c r="T83" s="45"/>
      <c r="U83" s="15"/>
      <c r="V83" s="204"/>
      <c r="AF83" s="72">
        <f>IF(M83,1000000,0)</f>
        <v>0</v>
      </c>
    </row>
    <row r="84" spans="1:32" s="72" customFormat="1" ht="18" customHeight="1">
      <c r="B84" s="183"/>
      <c r="C84" s="184"/>
      <c r="D84" s="185"/>
      <c r="E84" s="185"/>
      <c r="F84" s="185"/>
      <c r="G84" s="185"/>
      <c r="H84" s="185"/>
      <c r="I84" s="185"/>
      <c r="J84" s="186"/>
      <c r="K84" s="186"/>
      <c r="L84" s="186"/>
      <c r="M84" s="186"/>
      <c r="N84" s="186"/>
      <c r="O84" s="186"/>
      <c r="P84" s="186"/>
      <c r="Q84" s="186"/>
      <c r="R84" s="186"/>
      <c r="S84" s="186"/>
      <c r="T84" s="186"/>
      <c r="U84" s="43"/>
      <c r="V84" s="187"/>
    </row>
    <row r="85" spans="1:32" s="72" customFormat="1" ht="18" customHeight="1">
      <c r="B85" s="163"/>
      <c r="C85" s="160"/>
      <c r="D85" s="162"/>
      <c r="E85" s="162"/>
      <c r="F85" s="162"/>
      <c r="G85" s="162"/>
      <c r="H85" s="162"/>
      <c r="I85" s="162"/>
      <c r="J85" s="45"/>
      <c r="K85" s="45"/>
      <c r="L85" s="45"/>
      <c r="M85" s="45"/>
      <c r="N85" s="45"/>
      <c r="O85" s="45"/>
      <c r="P85" s="45"/>
      <c r="Q85" s="45"/>
      <c r="R85" s="45"/>
      <c r="S85" s="45"/>
      <c r="T85" s="45"/>
      <c r="U85" s="15"/>
    </row>
    <row r="86" spans="1:32" ht="15" customHeight="1">
      <c r="B86" s="15"/>
      <c r="C86" s="15"/>
      <c r="D86" s="15"/>
      <c r="E86" s="15"/>
      <c r="F86" s="15"/>
      <c r="G86" s="15"/>
      <c r="H86" s="15"/>
      <c r="I86" s="15"/>
      <c r="J86" s="15"/>
      <c r="K86" s="15"/>
      <c r="L86" s="15"/>
      <c r="M86" s="15"/>
      <c r="N86" s="15"/>
      <c r="O86" s="15"/>
      <c r="P86" s="15"/>
      <c r="Q86" s="15"/>
      <c r="R86" s="15"/>
      <c r="S86" s="15"/>
      <c r="T86" s="15"/>
      <c r="U86" s="15"/>
      <c r="V86" s="15"/>
    </row>
    <row r="87" spans="1:32" s="15" customFormat="1" ht="13.2">
      <c r="A87" s="13"/>
      <c r="W87" s="13"/>
    </row>
    <row r="88" spans="1:32" s="15" customFormat="1" ht="13.2">
      <c r="A88" s="13"/>
      <c r="B88" s="13"/>
      <c r="W88" s="13"/>
    </row>
    <row r="89" spans="1:32" s="15" customFormat="1" ht="13.2">
      <c r="A89" s="13"/>
      <c r="D89" s="13"/>
      <c r="W89" s="13"/>
    </row>
    <row r="90" spans="1:32" s="15" customFormat="1" ht="13.2">
      <c r="A90" s="13"/>
      <c r="F90" s="13"/>
      <c r="W90" s="13"/>
    </row>
    <row r="91" spans="1:32" s="15" customFormat="1" ht="13.2">
      <c r="A91" s="13"/>
      <c r="H91" s="13"/>
      <c r="W91" s="13"/>
    </row>
    <row r="92" spans="1:32" s="15" customFormat="1" ht="13.2">
      <c r="A92" s="13"/>
      <c r="J92" s="13"/>
      <c r="W92" s="13"/>
    </row>
    <row r="93" spans="1:32" s="15" customFormat="1" ht="13.2">
      <c r="A93" s="13"/>
      <c r="L93" s="13"/>
      <c r="W93" s="13"/>
    </row>
    <row r="94" spans="1:32" s="15" customFormat="1" ht="13.2">
      <c r="A94" s="13"/>
      <c r="C94" s="13"/>
      <c r="N94" s="13"/>
      <c r="W94" s="13"/>
    </row>
    <row r="95" spans="1:32" s="15" customFormat="1" ht="13.2">
      <c r="A95" s="13"/>
      <c r="G95" s="13"/>
      <c r="P95" s="13"/>
      <c r="W95" s="13"/>
    </row>
    <row r="96" spans="1:32" s="15" customFormat="1" ht="13.2">
      <c r="A96" s="13"/>
      <c r="B96" s="13"/>
      <c r="K96" s="13"/>
      <c r="R96" s="13"/>
      <c r="W96" s="13"/>
    </row>
    <row r="97" spans="1:23" s="15" customFormat="1" ht="13.2">
      <c r="A97" s="13"/>
      <c r="H97" s="13"/>
      <c r="O97" s="13"/>
      <c r="T97" s="13"/>
      <c r="W97" s="13"/>
    </row>
  </sheetData>
  <mergeCells count="178">
    <mergeCell ref="T64:U64"/>
    <mergeCell ref="T65:U65"/>
    <mergeCell ref="R64:S64"/>
    <mergeCell ref="R65:S65"/>
    <mergeCell ref="P65:Q65"/>
    <mergeCell ref="P64:Q64"/>
    <mergeCell ref="I82:J82"/>
    <mergeCell ref="G82:H82"/>
    <mergeCell ref="C82:D83"/>
    <mergeCell ref="O78:P78"/>
    <mergeCell ref="Q78:R78"/>
    <mergeCell ref="M83:N83"/>
    <mergeCell ref="M82:N82"/>
    <mergeCell ref="K82:L82"/>
    <mergeCell ref="M70:N70"/>
    <mergeCell ref="O70:P70"/>
    <mergeCell ref="Q70:R70"/>
    <mergeCell ref="E72:J72"/>
    <mergeCell ref="M72:R72"/>
    <mergeCell ref="C74:D74"/>
    <mergeCell ref="E74:F74"/>
    <mergeCell ref="G74:H74"/>
    <mergeCell ref="I74:J74"/>
    <mergeCell ref="K74:L74"/>
    <mergeCell ref="M74:N74"/>
    <mergeCell ref="O74:P74"/>
    <mergeCell ref="Q74:R74"/>
    <mergeCell ref="E76:J76"/>
    <mergeCell ref="M76:R76"/>
    <mergeCell ref="C77:J77"/>
    <mergeCell ref="E80:J80"/>
    <mergeCell ref="M80:R80"/>
    <mergeCell ref="C80:D80"/>
    <mergeCell ref="K80:L80"/>
    <mergeCell ref="C79:D79"/>
    <mergeCell ref="E79:F79"/>
    <mergeCell ref="G79:H79"/>
    <mergeCell ref="I79:J79"/>
    <mergeCell ref="K79:L79"/>
    <mergeCell ref="M79:N79"/>
    <mergeCell ref="O79:P79"/>
    <mergeCell ref="Q79:R79"/>
    <mergeCell ref="C78:D78"/>
    <mergeCell ref="E78:F78"/>
    <mergeCell ref="G78:H78"/>
    <mergeCell ref="I78:J78"/>
    <mergeCell ref="K78:L78"/>
    <mergeCell ref="M78:N78"/>
    <mergeCell ref="K83:L83"/>
    <mergeCell ref="I83:J83"/>
    <mergeCell ref="G83:H83"/>
    <mergeCell ref="E83:F83"/>
    <mergeCell ref="E82:F82"/>
    <mergeCell ref="K77:R77"/>
    <mergeCell ref="K76:L76"/>
    <mergeCell ref="C76:D76"/>
    <mergeCell ref="C75:D75"/>
    <mergeCell ref="E75:F75"/>
    <mergeCell ref="G75:H75"/>
    <mergeCell ref="I75:J75"/>
    <mergeCell ref="K75:L75"/>
    <mergeCell ref="M75:N75"/>
    <mergeCell ref="O75:P75"/>
    <mergeCell ref="Q75:R75"/>
    <mergeCell ref="C73:J73"/>
    <mergeCell ref="K73:R73"/>
    <mergeCell ref="C72:D72"/>
    <mergeCell ref="K72:L72"/>
    <mergeCell ref="O71:P71"/>
    <mergeCell ref="Q71:R71"/>
    <mergeCell ref="M65:N65"/>
    <mergeCell ref="C71:D71"/>
    <mergeCell ref="E71:F71"/>
    <mergeCell ref="G71:H71"/>
    <mergeCell ref="I71:J71"/>
    <mergeCell ref="K71:L71"/>
    <mergeCell ref="M71:N71"/>
    <mergeCell ref="C69:J69"/>
    <mergeCell ref="K69:R69"/>
    <mergeCell ref="C70:D70"/>
    <mergeCell ref="E70:F70"/>
    <mergeCell ref="G70:H70"/>
    <mergeCell ref="I70:J70"/>
    <mergeCell ref="K70:L70"/>
    <mergeCell ref="C65:D65"/>
    <mergeCell ref="E65:F65"/>
    <mergeCell ref="G65:H65"/>
    <mergeCell ref="I65:J65"/>
    <mergeCell ref="K65:L65"/>
    <mergeCell ref="E62:F62"/>
    <mergeCell ref="G62:H62"/>
    <mergeCell ref="I62:J62"/>
    <mergeCell ref="K62:L62"/>
    <mergeCell ref="M62:N62"/>
    <mergeCell ref="C60:F60"/>
    <mergeCell ref="G60:J60"/>
    <mergeCell ref="K60:N60"/>
    <mergeCell ref="C61:D61"/>
    <mergeCell ref="E61:F61"/>
    <mergeCell ref="G61:H61"/>
    <mergeCell ref="I61:J61"/>
    <mergeCell ref="K61:L61"/>
    <mergeCell ref="M61:N61"/>
    <mergeCell ref="C63:F63"/>
    <mergeCell ref="G63:J63"/>
    <mergeCell ref="K63:N63"/>
    <mergeCell ref="C64:D64"/>
    <mergeCell ref="E64:F64"/>
    <mergeCell ref="G64:H64"/>
    <mergeCell ref="I64:J64"/>
    <mergeCell ref="K64:L64"/>
    <mergeCell ref="M64:N64"/>
    <mergeCell ref="J37:K37"/>
    <mergeCell ref="F38:G38"/>
    <mergeCell ref="J27:K27"/>
    <mergeCell ref="J29:K29"/>
    <mergeCell ref="J31:K31"/>
    <mergeCell ref="J33:K33"/>
    <mergeCell ref="J35:K35"/>
    <mergeCell ref="D45:E45"/>
    <mergeCell ref="F45:T45"/>
    <mergeCell ref="H31:I31"/>
    <mergeCell ref="H33:I33"/>
    <mergeCell ref="H35:I35"/>
    <mergeCell ref="H37:I37"/>
    <mergeCell ref="C62:D62"/>
    <mergeCell ref="D36:E36"/>
    <mergeCell ref="D26:E26"/>
    <mergeCell ref="D28:E28"/>
    <mergeCell ref="D30:E30"/>
    <mergeCell ref="D32:E32"/>
    <mergeCell ref="D34:E34"/>
    <mergeCell ref="D46:E46"/>
    <mergeCell ref="F46:T46"/>
    <mergeCell ref="D47:E47"/>
    <mergeCell ref="F47:T47"/>
    <mergeCell ref="D49:E49"/>
    <mergeCell ref="F49:T49"/>
    <mergeCell ref="D50:E50"/>
    <mergeCell ref="F50:T50"/>
    <mergeCell ref="D17:E17"/>
    <mergeCell ref="F17:T17"/>
    <mergeCell ref="D10:E10"/>
    <mergeCell ref="F10:T10"/>
    <mergeCell ref="D11:E11"/>
    <mergeCell ref="F11:T11"/>
    <mergeCell ref="D12:E12"/>
    <mergeCell ref="F12:T12"/>
    <mergeCell ref="D14:E14"/>
    <mergeCell ref="F14:T14"/>
    <mergeCell ref="D15:E15"/>
    <mergeCell ref="F15:T15"/>
    <mergeCell ref="D16:E16"/>
    <mergeCell ref="F16:T16"/>
    <mergeCell ref="D51:E51"/>
    <mergeCell ref="F51:T51"/>
    <mergeCell ref="D52:E52"/>
    <mergeCell ref="F52:T52"/>
    <mergeCell ref="B26:C27"/>
    <mergeCell ref="B28:C29"/>
    <mergeCell ref="B30:C31"/>
    <mergeCell ref="B32:C33"/>
    <mergeCell ref="B34:C35"/>
    <mergeCell ref="B36:C37"/>
    <mergeCell ref="D27:E27"/>
    <mergeCell ref="D29:E29"/>
    <mergeCell ref="D31:E31"/>
    <mergeCell ref="D33:E33"/>
    <mergeCell ref="D35:E35"/>
    <mergeCell ref="D37:E37"/>
    <mergeCell ref="F27:G27"/>
    <mergeCell ref="F29:G29"/>
    <mergeCell ref="F31:G31"/>
    <mergeCell ref="F33:G33"/>
    <mergeCell ref="F35:G35"/>
    <mergeCell ref="F37:G37"/>
    <mergeCell ref="H27:I27"/>
    <mergeCell ref="H29:I29"/>
  </mergeCells>
  <phoneticPr fontId="1"/>
  <pageMargins left="0.70866141732283472" right="0.39370078740157483" top="0.56000000000000005" bottom="0.46" header="0.31496062992125984" footer="0.31496062992125984"/>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5D0EE-E444-4CF0-A381-397521331CD4}">
  <dimension ref="A1:K22"/>
  <sheetViews>
    <sheetView view="pageBreakPreview" zoomScale="60" zoomScaleNormal="100" workbookViewId="0">
      <selection activeCell="O14" sqref="O14"/>
    </sheetView>
  </sheetViews>
  <sheetFormatPr defaultColWidth="10" defaultRowHeight="13.2"/>
  <cols>
    <col min="1" max="1" width="5.77734375" style="97" customWidth="1"/>
    <col min="2" max="3" width="32.21875" style="97" customWidth="1"/>
    <col min="4" max="4" width="18.33203125" style="97" customWidth="1"/>
    <col min="5" max="7" width="11.21875" style="97" customWidth="1"/>
    <col min="8" max="10" width="16.109375" style="97" customWidth="1"/>
    <col min="11" max="11" width="16" style="97" customWidth="1"/>
    <col min="12" max="16384" width="10" style="97"/>
  </cols>
  <sheetData>
    <row r="1" spans="1:11" ht="19.5" customHeight="1">
      <c r="A1" s="95" t="s">
        <v>96</v>
      </c>
      <c r="B1" s="95"/>
      <c r="C1" s="95"/>
      <c r="D1" s="96"/>
      <c r="F1" s="96"/>
      <c r="H1" s="96"/>
      <c r="I1" s="96"/>
      <c r="J1" s="96"/>
    </row>
    <row r="2" spans="1:11" ht="14.4">
      <c r="A2" s="326" t="s">
        <v>97</v>
      </c>
      <c r="B2" s="326"/>
      <c r="C2" s="326"/>
      <c r="D2" s="326"/>
      <c r="E2" s="326"/>
      <c r="F2" s="326"/>
      <c r="G2" s="326"/>
      <c r="H2" s="326"/>
      <c r="I2" s="326"/>
      <c r="J2" s="326"/>
      <c r="K2" s="326"/>
    </row>
    <row r="3" spans="1:11" ht="14.4">
      <c r="A3" s="98"/>
      <c r="B3" s="98"/>
      <c r="C3" s="98"/>
      <c r="D3" s="98"/>
      <c r="E3" s="98"/>
      <c r="F3" s="98"/>
      <c r="G3" s="98"/>
      <c r="H3" s="98"/>
      <c r="I3" s="98"/>
      <c r="J3" s="98"/>
      <c r="K3" s="98"/>
    </row>
    <row r="4" spans="1:11" s="100" customFormat="1" ht="19.5" customHeight="1">
      <c r="A4" s="99"/>
      <c r="B4" s="99"/>
      <c r="C4" s="99"/>
      <c r="F4" s="101"/>
      <c r="H4" s="102" t="s">
        <v>98</v>
      </c>
      <c r="K4" s="102"/>
    </row>
    <row r="5" spans="1:11" s="100" customFormat="1" ht="19.5" customHeight="1">
      <c r="A5" s="99"/>
      <c r="B5" s="99"/>
      <c r="C5" s="99"/>
      <c r="D5" s="103"/>
      <c r="F5" s="101"/>
      <c r="G5" s="102"/>
      <c r="H5" s="103"/>
      <c r="I5" s="104"/>
      <c r="J5" s="104"/>
      <c r="K5" s="105"/>
    </row>
    <row r="6" spans="1:11" s="100" customFormat="1" ht="21" customHeight="1">
      <c r="A6" s="327" t="s">
        <v>99</v>
      </c>
      <c r="B6" s="330" t="s">
        <v>100</v>
      </c>
      <c r="C6" s="330" t="s">
        <v>101</v>
      </c>
      <c r="D6" s="327" t="s">
        <v>102</v>
      </c>
      <c r="E6" s="331" t="s">
        <v>103</v>
      </c>
      <c r="F6" s="332"/>
      <c r="G6" s="332"/>
      <c r="H6" s="333" t="s">
        <v>104</v>
      </c>
      <c r="I6" s="334"/>
      <c r="J6" s="335"/>
      <c r="K6" s="336" t="s">
        <v>105</v>
      </c>
    </row>
    <row r="7" spans="1:11" s="100" customFormat="1">
      <c r="A7" s="328"/>
      <c r="B7" s="330"/>
      <c r="C7" s="330"/>
      <c r="D7" s="328"/>
      <c r="E7" s="106" t="s">
        <v>106</v>
      </c>
      <c r="F7" s="107"/>
      <c r="G7" s="108"/>
      <c r="H7" s="109" t="s">
        <v>107</v>
      </c>
      <c r="I7" s="110" t="s">
        <v>108</v>
      </c>
      <c r="J7" s="110" t="s">
        <v>109</v>
      </c>
      <c r="K7" s="337"/>
    </row>
    <row r="8" spans="1:11" s="100" customFormat="1" ht="20.25" customHeight="1">
      <c r="A8" s="328"/>
      <c r="B8" s="330"/>
      <c r="C8" s="330"/>
      <c r="D8" s="328"/>
      <c r="E8" s="111"/>
      <c r="F8" s="339" t="s">
        <v>110</v>
      </c>
      <c r="G8" s="340"/>
      <c r="H8" s="112" t="s">
        <v>111</v>
      </c>
      <c r="I8" s="112" t="s">
        <v>112</v>
      </c>
      <c r="J8" s="113" t="s">
        <v>113</v>
      </c>
      <c r="K8" s="337"/>
    </row>
    <row r="9" spans="1:11" s="100" customFormat="1">
      <c r="A9" s="329"/>
      <c r="B9" s="330"/>
      <c r="C9" s="330"/>
      <c r="D9" s="329"/>
      <c r="E9" s="114"/>
      <c r="F9" s="115"/>
      <c r="G9" s="116" t="s">
        <v>120</v>
      </c>
      <c r="H9" s="109" t="s">
        <v>114</v>
      </c>
      <c r="I9" s="113" t="s">
        <v>115</v>
      </c>
      <c r="J9" s="113" t="s">
        <v>116</v>
      </c>
      <c r="K9" s="338"/>
    </row>
    <row r="10" spans="1:11" s="100" customFormat="1" ht="30" customHeight="1">
      <c r="A10" s="117">
        <v>1</v>
      </c>
      <c r="B10" s="118"/>
      <c r="C10" s="118"/>
      <c r="D10" s="118"/>
      <c r="E10" s="119"/>
      <c r="F10" s="117"/>
      <c r="G10" s="120"/>
      <c r="H10" s="117"/>
      <c r="I10" s="117"/>
      <c r="J10" s="117"/>
      <c r="K10" s="121" t="s">
        <v>117</v>
      </c>
    </row>
    <row r="11" spans="1:11" s="100" customFormat="1" ht="30" customHeight="1">
      <c r="A11" s="117">
        <v>2</v>
      </c>
      <c r="B11" s="118"/>
      <c r="C11" s="118"/>
      <c r="D11" s="118"/>
      <c r="E11" s="119"/>
      <c r="F11" s="117"/>
      <c r="G11" s="120"/>
      <c r="H11" s="117"/>
      <c r="I11" s="117"/>
      <c r="J11" s="117"/>
      <c r="K11" s="121"/>
    </row>
    <row r="12" spans="1:11" s="100" customFormat="1" ht="30" customHeight="1">
      <c r="A12" s="117">
        <v>3</v>
      </c>
      <c r="B12" s="118"/>
      <c r="C12" s="118"/>
      <c r="D12" s="118"/>
      <c r="E12" s="119"/>
      <c r="F12" s="117"/>
      <c r="G12" s="120"/>
      <c r="H12" s="117"/>
      <c r="I12" s="117"/>
      <c r="J12" s="117"/>
      <c r="K12" s="121"/>
    </row>
    <row r="13" spans="1:11" s="100" customFormat="1" ht="30" customHeight="1">
      <c r="A13" s="117">
        <v>4</v>
      </c>
      <c r="B13" s="118"/>
      <c r="C13" s="118"/>
      <c r="D13" s="118"/>
      <c r="E13" s="119"/>
      <c r="F13" s="117"/>
      <c r="G13" s="120"/>
      <c r="H13" s="117"/>
      <c r="I13" s="117"/>
      <c r="J13" s="117"/>
      <c r="K13" s="121"/>
    </row>
    <row r="14" spans="1:11" s="100" customFormat="1" ht="30" customHeight="1">
      <c r="A14" s="117">
        <v>5</v>
      </c>
      <c r="B14" s="118"/>
      <c r="C14" s="118"/>
      <c r="D14" s="118"/>
      <c r="E14" s="119"/>
      <c r="F14" s="117"/>
      <c r="G14" s="120"/>
      <c r="H14" s="117"/>
      <c r="I14" s="117"/>
      <c r="J14" s="117"/>
      <c r="K14" s="121"/>
    </row>
    <row r="15" spans="1:11" s="100" customFormat="1" ht="30" customHeight="1">
      <c r="A15" s="117">
        <v>6</v>
      </c>
      <c r="B15" s="118"/>
      <c r="C15" s="118"/>
      <c r="D15" s="118"/>
      <c r="E15" s="119"/>
      <c r="F15" s="117"/>
      <c r="G15" s="120"/>
      <c r="H15" s="117"/>
      <c r="I15" s="117"/>
      <c r="J15" s="117"/>
      <c r="K15" s="121"/>
    </row>
    <row r="16" spans="1:11" s="100" customFormat="1" ht="30" customHeight="1">
      <c r="A16" s="117">
        <v>7</v>
      </c>
      <c r="B16" s="118"/>
      <c r="C16" s="118"/>
      <c r="D16" s="118"/>
      <c r="E16" s="119"/>
      <c r="F16" s="117"/>
      <c r="G16" s="120"/>
      <c r="H16" s="117"/>
      <c r="I16" s="117"/>
      <c r="J16" s="117"/>
      <c r="K16" s="121"/>
    </row>
    <row r="17" spans="1:11" s="100" customFormat="1" ht="30" customHeight="1">
      <c r="A17" s="117">
        <v>8</v>
      </c>
      <c r="B17" s="118"/>
      <c r="C17" s="118"/>
      <c r="D17" s="118"/>
      <c r="E17" s="119"/>
      <c r="F17" s="117"/>
      <c r="G17" s="120"/>
      <c r="H17" s="117"/>
      <c r="I17" s="117"/>
      <c r="J17" s="117"/>
      <c r="K17" s="121"/>
    </row>
    <row r="18" spans="1:11" s="100" customFormat="1" ht="30" customHeight="1">
      <c r="A18" s="117">
        <v>9</v>
      </c>
      <c r="B18" s="118"/>
      <c r="C18" s="118"/>
      <c r="D18" s="118"/>
      <c r="E18" s="119"/>
      <c r="F18" s="117"/>
      <c r="G18" s="120"/>
      <c r="H18" s="117"/>
      <c r="I18" s="117"/>
      <c r="J18" s="117"/>
      <c r="K18" s="121"/>
    </row>
    <row r="19" spans="1:11" s="100" customFormat="1" ht="30" customHeight="1">
      <c r="A19" s="117">
        <v>10</v>
      </c>
      <c r="B19" s="118"/>
      <c r="C19" s="118"/>
      <c r="D19" s="118"/>
      <c r="E19" s="119"/>
      <c r="F19" s="117"/>
      <c r="G19" s="120"/>
      <c r="H19" s="117"/>
      <c r="I19" s="117"/>
      <c r="J19" s="117"/>
      <c r="K19" s="121"/>
    </row>
    <row r="20" spans="1:11">
      <c r="A20" s="122"/>
    </row>
    <row r="21" spans="1:11">
      <c r="A21" s="122" t="s">
        <v>118</v>
      </c>
    </row>
    <row r="22" spans="1:11">
      <c r="A22" s="122" t="s">
        <v>119</v>
      </c>
    </row>
  </sheetData>
  <mergeCells count="9">
    <mergeCell ref="A2:K2"/>
    <mergeCell ref="A6:A9"/>
    <mergeCell ref="B6:B9"/>
    <mergeCell ref="C6:C9"/>
    <mergeCell ref="D6:D9"/>
    <mergeCell ref="E6:G6"/>
    <mergeCell ref="H6:J6"/>
    <mergeCell ref="K6:K9"/>
    <mergeCell ref="F8:G8"/>
  </mergeCells>
  <phoneticPr fontId="1"/>
  <pageMargins left="0.7" right="0.7" top="0.75" bottom="0.75" header="0.3" footer="0.3"/>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63242-B689-4BE5-800C-9DA6FA4313CE}">
  <dimension ref="A1:O27"/>
  <sheetViews>
    <sheetView view="pageBreakPreview" zoomScale="60" zoomScaleNormal="85" workbookViewId="0">
      <selection activeCell="Q16" sqref="Q16"/>
    </sheetView>
  </sheetViews>
  <sheetFormatPr defaultColWidth="10" defaultRowHeight="13.2"/>
  <cols>
    <col min="1" max="1" width="6" style="97" customWidth="1"/>
    <col min="2" max="2" width="11.33203125" style="97" bestFit="1" customWidth="1"/>
    <col min="3" max="3" width="19.109375" style="97" customWidth="1"/>
    <col min="4" max="4" width="32" style="97" customWidth="1"/>
    <col min="5" max="5" width="27.33203125" style="97" customWidth="1"/>
    <col min="6" max="6" width="18.33203125" style="97" customWidth="1"/>
    <col min="7" max="7" width="19.33203125" style="97" customWidth="1"/>
    <col min="8" max="11" width="14.88671875" style="97" customWidth="1"/>
    <col min="12" max="14" width="10" style="97"/>
    <col min="15" max="15" width="0" style="97" hidden="1" customWidth="1"/>
    <col min="16" max="16384" width="10" style="97"/>
  </cols>
  <sheetData>
    <row r="1" spans="1:15" ht="19.5" customHeight="1">
      <c r="A1" s="95" t="s">
        <v>121</v>
      </c>
      <c r="B1" s="95"/>
      <c r="C1" s="95"/>
      <c r="D1" s="96"/>
      <c r="E1" s="96"/>
      <c r="F1" s="96"/>
      <c r="G1" s="96"/>
      <c r="J1" s="96"/>
    </row>
    <row r="2" spans="1:15" ht="14.4">
      <c r="A2" s="326" t="s">
        <v>147</v>
      </c>
      <c r="B2" s="326"/>
      <c r="C2" s="326"/>
      <c r="D2" s="326"/>
      <c r="E2" s="326"/>
      <c r="F2" s="326"/>
      <c r="G2" s="326"/>
      <c r="H2" s="326"/>
      <c r="I2" s="326"/>
      <c r="J2" s="326"/>
      <c r="K2" s="326"/>
    </row>
    <row r="3" spans="1:15" ht="14.4">
      <c r="A3" s="98"/>
      <c r="B3" s="98"/>
      <c r="C3" s="98"/>
      <c r="D3" s="98"/>
      <c r="E3" s="98"/>
      <c r="F3" s="98"/>
      <c r="G3" s="98"/>
      <c r="H3" s="98"/>
      <c r="I3" s="98"/>
      <c r="J3" s="98"/>
      <c r="K3" s="98"/>
    </row>
    <row r="4" spans="1:15" s="100" customFormat="1" ht="19.5" customHeight="1">
      <c r="A4" s="99"/>
      <c r="B4" s="99"/>
      <c r="C4" s="99"/>
      <c r="D4" s="101"/>
      <c r="E4" s="103"/>
      <c r="H4" s="123" t="s">
        <v>98</v>
      </c>
      <c r="I4" s="102"/>
      <c r="J4" s="124"/>
    </row>
    <row r="5" spans="1:15" s="100" customFormat="1" ht="19.5" customHeight="1">
      <c r="A5" s="99"/>
      <c r="B5" s="99"/>
      <c r="C5" s="99"/>
      <c r="D5" s="101"/>
      <c r="E5" s="103"/>
      <c r="F5" s="101"/>
      <c r="G5" s="101"/>
      <c r="H5" s="102"/>
      <c r="J5" s="101"/>
      <c r="K5" s="105"/>
    </row>
    <row r="6" spans="1:15" s="100" customFormat="1" ht="21" customHeight="1">
      <c r="A6" s="327" t="s">
        <v>99</v>
      </c>
      <c r="B6" s="343" t="s">
        <v>122</v>
      </c>
      <c r="C6" s="327" t="s">
        <v>123</v>
      </c>
      <c r="D6" s="327" t="s">
        <v>124</v>
      </c>
      <c r="E6" s="327" t="s">
        <v>125</v>
      </c>
      <c r="F6" s="327" t="s">
        <v>126</v>
      </c>
      <c r="G6" s="327" t="s">
        <v>127</v>
      </c>
      <c r="H6" s="344" t="s">
        <v>128</v>
      </c>
      <c r="I6" s="341" t="s">
        <v>129</v>
      </c>
      <c r="J6" s="341" t="s">
        <v>130</v>
      </c>
      <c r="K6" s="341" t="s">
        <v>131</v>
      </c>
    </row>
    <row r="7" spans="1:15" s="100" customFormat="1" ht="21" customHeight="1">
      <c r="A7" s="328"/>
      <c r="B7" s="328"/>
      <c r="C7" s="328"/>
      <c r="D7" s="328"/>
      <c r="E7" s="328"/>
      <c r="F7" s="328"/>
      <c r="G7" s="328"/>
      <c r="H7" s="345"/>
      <c r="I7" s="342"/>
      <c r="J7" s="342"/>
      <c r="K7" s="342"/>
    </row>
    <row r="8" spans="1:15" s="100" customFormat="1">
      <c r="A8" s="115"/>
      <c r="B8" s="115" t="s">
        <v>132</v>
      </c>
      <c r="C8" s="115"/>
      <c r="D8" s="115"/>
      <c r="E8" s="115"/>
      <c r="F8" s="115"/>
      <c r="G8" s="115"/>
      <c r="H8" s="114" t="s">
        <v>133</v>
      </c>
      <c r="I8" s="114" t="s">
        <v>134</v>
      </c>
      <c r="J8" s="114" t="s">
        <v>134</v>
      </c>
      <c r="K8" s="114" t="s">
        <v>135</v>
      </c>
    </row>
    <row r="9" spans="1:15" s="100" customFormat="1" ht="30" customHeight="1">
      <c r="A9" s="117">
        <v>1</v>
      </c>
      <c r="B9" s="117"/>
      <c r="C9" s="125"/>
      <c r="D9" s="126"/>
      <c r="E9" s="126"/>
      <c r="F9" s="126"/>
      <c r="G9" s="126"/>
      <c r="H9" s="119"/>
      <c r="I9" s="119"/>
      <c r="J9" s="117"/>
      <c r="K9" s="127"/>
      <c r="O9" s="128" t="s">
        <v>55</v>
      </c>
    </row>
    <row r="10" spans="1:15" s="100" customFormat="1" ht="30" customHeight="1">
      <c r="A10" s="117">
        <v>2</v>
      </c>
      <c r="B10" s="117"/>
      <c r="C10" s="125"/>
      <c r="D10" s="126"/>
      <c r="E10" s="126"/>
      <c r="F10" s="126"/>
      <c r="G10" s="126"/>
      <c r="H10" s="119"/>
      <c r="I10" s="119"/>
      <c r="J10" s="117"/>
      <c r="K10" s="127"/>
    </row>
    <row r="11" spans="1:15" s="100" customFormat="1" ht="30" customHeight="1">
      <c r="A11" s="117">
        <v>3</v>
      </c>
      <c r="B11" s="117"/>
      <c r="C11" s="125"/>
      <c r="D11" s="126"/>
      <c r="E11" s="126"/>
      <c r="F11" s="126"/>
      <c r="G11" s="126"/>
      <c r="H11" s="119"/>
      <c r="I11" s="119"/>
      <c r="J11" s="117"/>
      <c r="K11" s="127"/>
    </row>
    <row r="12" spans="1:15" s="100" customFormat="1" ht="30" customHeight="1">
      <c r="A12" s="117">
        <v>4</v>
      </c>
      <c r="B12" s="117"/>
      <c r="C12" s="125"/>
      <c r="D12" s="126"/>
      <c r="E12" s="126"/>
      <c r="F12" s="126"/>
      <c r="G12" s="126"/>
      <c r="H12" s="119"/>
      <c r="I12" s="119"/>
      <c r="J12" s="117"/>
      <c r="K12" s="127"/>
    </row>
    <row r="13" spans="1:15" s="100" customFormat="1" ht="30" customHeight="1">
      <c r="A13" s="117">
        <v>5</v>
      </c>
      <c r="B13" s="117"/>
      <c r="C13" s="125"/>
      <c r="D13" s="126"/>
      <c r="E13" s="126"/>
      <c r="F13" s="126"/>
      <c r="G13" s="126"/>
      <c r="H13" s="119"/>
      <c r="I13" s="119"/>
      <c r="J13" s="117"/>
      <c r="K13" s="127"/>
    </row>
    <row r="14" spans="1:15" s="100" customFormat="1" ht="30" customHeight="1">
      <c r="A14" s="117">
        <v>6</v>
      </c>
      <c r="B14" s="117"/>
      <c r="C14" s="125"/>
      <c r="D14" s="126"/>
      <c r="E14" s="126"/>
      <c r="F14" s="126"/>
      <c r="G14" s="126"/>
      <c r="H14" s="119"/>
      <c r="I14" s="119"/>
      <c r="J14" s="117"/>
      <c r="K14" s="127"/>
    </row>
    <row r="15" spans="1:15" s="100" customFormat="1" ht="30" customHeight="1">
      <c r="A15" s="117">
        <v>7</v>
      </c>
      <c r="B15" s="117"/>
      <c r="C15" s="125"/>
      <c r="D15" s="126"/>
      <c r="E15" s="126"/>
      <c r="F15" s="126"/>
      <c r="G15" s="126"/>
      <c r="H15" s="119"/>
      <c r="I15" s="119"/>
      <c r="J15" s="117"/>
      <c r="K15" s="127"/>
    </row>
    <row r="16" spans="1:15" s="100" customFormat="1" ht="30" customHeight="1">
      <c r="A16" s="117">
        <v>8</v>
      </c>
      <c r="B16" s="117"/>
      <c r="C16" s="125"/>
      <c r="D16" s="126"/>
      <c r="E16" s="126"/>
      <c r="F16" s="126"/>
      <c r="G16" s="126"/>
      <c r="H16" s="119"/>
      <c r="I16" s="119"/>
      <c r="J16" s="117"/>
      <c r="K16" s="127"/>
    </row>
    <row r="17" spans="1:11" s="100" customFormat="1" ht="30" customHeight="1">
      <c r="A17" s="117">
        <v>9</v>
      </c>
      <c r="B17" s="117"/>
      <c r="C17" s="125"/>
      <c r="D17" s="126"/>
      <c r="E17" s="126"/>
      <c r="F17" s="126"/>
      <c r="G17" s="126"/>
      <c r="H17" s="119"/>
      <c r="I17" s="119"/>
      <c r="J17" s="117"/>
      <c r="K17" s="127"/>
    </row>
    <row r="18" spans="1:11" s="100" customFormat="1" ht="30" customHeight="1">
      <c r="A18" s="117">
        <v>10</v>
      </c>
      <c r="B18" s="117"/>
      <c r="C18" s="125"/>
      <c r="D18" s="126"/>
      <c r="E18" s="126"/>
      <c r="F18" s="126"/>
      <c r="G18" s="126"/>
      <c r="H18" s="119"/>
      <c r="I18" s="119"/>
      <c r="J18" s="117"/>
      <c r="K18" s="127"/>
    </row>
    <row r="19" spans="1:11" s="100" customFormat="1" ht="30" customHeight="1">
      <c r="A19" s="117">
        <v>11</v>
      </c>
      <c r="B19" s="117"/>
      <c r="C19" s="125"/>
      <c r="D19" s="126"/>
      <c r="E19" s="126"/>
      <c r="F19" s="126"/>
      <c r="G19" s="126"/>
      <c r="H19" s="119"/>
      <c r="I19" s="119"/>
      <c r="J19" s="117"/>
      <c r="K19" s="127"/>
    </row>
    <row r="20" spans="1:11" s="100" customFormat="1" ht="30" customHeight="1">
      <c r="A20" s="117">
        <v>12</v>
      </c>
      <c r="B20" s="117"/>
      <c r="C20" s="125"/>
      <c r="D20" s="126"/>
      <c r="E20" s="126"/>
      <c r="F20" s="126"/>
      <c r="G20" s="126"/>
      <c r="H20" s="119"/>
      <c r="I20" s="119"/>
      <c r="J20" s="117"/>
      <c r="K20" s="127"/>
    </row>
    <row r="21" spans="1:11" s="100" customFormat="1">
      <c r="A21" s="129"/>
      <c r="B21" s="130"/>
      <c r="C21" s="130"/>
      <c r="D21" s="130"/>
      <c r="E21" s="130"/>
      <c r="F21" s="130"/>
      <c r="G21" s="130"/>
      <c r="H21" s="131"/>
      <c r="I21" s="131"/>
      <c r="J21" s="129"/>
      <c r="K21" s="131"/>
    </row>
    <row r="22" spans="1:11" s="100" customFormat="1">
      <c r="A22" s="132" t="s">
        <v>148</v>
      </c>
      <c r="B22" s="130"/>
      <c r="C22" s="130"/>
      <c r="D22" s="130"/>
      <c r="E22" s="130"/>
      <c r="F22" s="130"/>
      <c r="G22" s="130"/>
      <c r="H22" s="131"/>
      <c r="I22" s="131"/>
      <c r="J22" s="129"/>
      <c r="K22" s="131"/>
    </row>
    <row r="23" spans="1:11" s="100" customFormat="1">
      <c r="A23" s="133" t="s">
        <v>136</v>
      </c>
      <c r="B23" s="130"/>
      <c r="C23" s="130"/>
      <c r="D23" s="130"/>
      <c r="E23" s="130"/>
      <c r="F23" s="130"/>
      <c r="G23" s="130"/>
      <c r="H23" s="131"/>
      <c r="I23" s="131"/>
      <c r="J23" s="129"/>
      <c r="K23" s="131"/>
    </row>
    <row r="24" spans="1:11" s="100" customFormat="1">
      <c r="A24" s="132" t="s">
        <v>137</v>
      </c>
      <c r="B24" s="130"/>
      <c r="C24" s="130"/>
      <c r="D24" s="130"/>
      <c r="E24" s="130"/>
      <c r="F24" s="130"/>
      <c r="G24" s="130"/>
      <c r="H24" s="131"/>
      <c r="I24" s="131"/>
      <c r="J24" s="129"/>
      <c r="K24" s="131"/>
    </row>
    <row r="25" spans="1:11" s="100" customFormat="1">
      <c r="A25" s="132" t="s">
        <v>138</v>
      </c>
      <c r="B25" s="130"/>
      <c r="C25" s="130"/>
      <c r="D25" s="130"/>
      <c r="E25" s="130"/>
      <c r="F25" s="130"/>
      <c r="G25" s="130"/>
      <c r="H25" s="131"/>
      <c r="I25" s="131"/>
      <c r="J25" s="129"/>
      <c r="K25" s="131"/>
    </row>
    <row r="26" spans="1:11">
      <c r="A26" s="122"/>
    </row>
    <row r="27" spans="1:11">
      <c r="A27" s="122"/>
    </row>
  </sheetData>
  <mergeCells count="12">
    <mergeCell ref="J6:J7"/>
    <mergeCell ref="K6:K7"/>
    <mergeCell ref="A2:K2"/>
    <mergeCell ref="A6:A7"/>
    <mergeCell ref="B6:B7"/>
    <mergeCell ref="C6:C7"/>
    <mergeCell ref="D6:D7"/>
    <mergeCell ref="E6:E7"/>
    <mergeCell ref="F6:F7"/>
    <mergeCell ref="G6:G7"/>
    <mergeCell ref="H6:H7"/>
    <mergeCell ref="I6:I7"/>
  </mergeCells>
  <phoneticPr fontId="1"/>
  <dataValidations count="1">
    <dataValidation type="list" allowBlank="1" showInputMessage="1" showErrorMessage="1" sqref="K9:K20" xr:uid="{BCF576E8-D1F5-4C47-A4C5-4C60A0645A92}">
      <formula1>$O$9</formula1>
    </dataValidation>
  </dataValidations>
  <pageMargins left="0.7" right="0.7" top="0.75" bottom="0.75" header="0.3" footer="0.3"/>
  <pageSetup paperSize="9" scale="46" orientation="portrait" r:id="rId1"/>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D65B-B156-48B1-A805-CAA5ECD6E979}">
  <dimension ref="A2:A7"/>
  <sheetViews>
    <sheetView workbookViewId="0">
      <selection activeCell="A7" sqref="A7"/>
    </sheetView>
  </sheetViews>
  <sheetFormatPr defaultRowHeight="13.2"/>
  <sheetData>
    <row r="2" spans="1:1">
      <c r="A2" t="s">
        <v>16</v>
      </c>
    </row>
    <row r="3" spans="1:1">
      <c r="A3" t="s">
        <v>52</v>
      </c>
    </row>
    <row r="4" spans="1:1">
      <c r="A4" t="s">
        <v>53</v>
      </c>
    </row>
    <row r="5" spans="1:1">
      <c r="A5" t="s">
        <v>54</v>
      </c>
    </row>
    <row r="7" spans="1:1">
      <c r="A7" t="s">
        <v>55</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C6AFC-E8B4-430E-990D-E9DF0E162586}">
  <dimension ref="A2:A8"/>
  <sheetViews>
    <sheetView workbookViewId="0">
      <selection activeCell="C14" sqref="C14:C16"/>
    </sheetView>
  </sheetViews>
  <sheetFormatPr defaultRowHeight="13.2"/>
  <sheetData>
    <row r="2" spans="1:1">
      <c r="A2" t="s">
        <v>3</v>
      </c>
    </row>
    <row r="3" spans="1:1">
      <c r="A3" t="s">
        <v>4</v>
      </c>
    </row>
    <row r="4" spans="1:1">
      <c r="A4" t="s">
        <v>5</v>
      </c>
    </row>
    <row r="6" spans="1:1">
      <c r="A6" t="s">
        <v>6</v>
      </c>
    </row>
    <row r="7" spans="1:1">
      <c r="A7" t="s">
        <v>7</v>
      </c>
    </row>
    <row r="8" spans="1:1">
      <c r="A8"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第1号様式</vt:lpstr>
      <vt:lpstr>２所要額調書（別紙１）</vt:lpstr>
      <vt:lpstr>３事業計画書（別紙２）（人材確保体制構築）</vt:lpstr>
      <vt:lpstr>３事業計画書（別紙２）（経営改善）</vt:lpstr>
      <vt:lpstr>３事業計画書（別紙２）（地域の体制づくり）</vt:lpstr>
      <vt:lpstr>事業者グループ構成法人一覧</vt:lpstr>
      <vt:lpstr>県内訪問介護等事業所一覧</vt:lpstr>
      <vt:lpstr>リスト</vt:lpstr>
      <vt:lpstr>リスト２</vt:lpstr>
      <vt:lpstr>'２所要額調書（別紙１）'!Print_Area</vt:lpstr>
      <vt:lpstr>'３事業計画書（別紙２）（経営改善）'!Print_Area</vt:lpstr>
      <vt:lpstr>'３事業計画書（別紙２）（人材確保体制構築）'!Print_Area</vt:lpstr>
      <vt:lpstr>'３事業計画書（別紙２）（地域の体制づくり）'!Print_Area</vt:lpstr>
      <vt:lpstr>県内訪問介護等事業所一覧!Print_Area</vt:lpstr>
      <vt:lpstr>第1号様式!Print_Area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2021-06-24T02:22:28Z</dcterms:created>
  <dcterms:modified xsi:type="dcterms:W3CDTF">2026-07-23T01:18:36Z</dcterms:modified>
</cp:coreProperties>
</file>