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P:\00248_福祉保健総務課\02\◆経理担当◆\②予算\⑳R6予算\⑤2補\07_経済対策（執行検討）\01_支援金\起案用\新要綱\"/>
    </mc:Choice>
  </mc:AlternateContent>
  <xr:revisionPtr revIDLastSave="0" documentId="13_ncr:1_{E0DDD0F9-2B8A-40D0-B29F-0B901E73FAAD}" xr6:coauthVersionLast="47" xr6:coauthVersionMax="47" xr10:uidLastSave="{00000000-0000-0000-0000-000000000000}"/>
  <bookViews>
    <workbookView xWindow="16354" yWindow="-2400" windowWidth="22149" windowHeight="11829" firstSheet="2" activeTab="6" xr2:uid="{00000000-000D-0000-FFFF-FFFF00000000}"/>
  </bookViews>
  <sheets>
    <sheet name="内訳書（介護）" sheetId="41" r:id="rId1"/>
    <sheet name="内訳書（障害）" sheetId="43" r:id="rId2"/>
    <sheet name="内訳書（救護）" sheetId="36" r:id="rId3"/>
    <sheet name="内訳書（医療機関）" sheetId="40" r:id="rId4"/>
    <sheet name="内訳書（薬局）" sheetId="34" r:id="rId5"/>
    <sheet name="内訳書（助産所、施術所、歯科技工所用）" sheetId="35" r:id="rId6"/>
    <sheet name="内訳書（保育施設）" sheetId="44" r:id="rId7"/>
    <sheet name="計算用" sheetId="21" state="hidden" r:id="rId8"/>
  </sheets>
  <definedNames>
    <definedName name="_xlnm._FilterDatabase" localSheetId="3" hidden="1">'内訳書（医療機関）'!$A$8:$G$40</definedName>
    <definedName name="_xlnm._FilterDatabase" localSheetId="0" hidden="1">'内訳書（介護）'!$B$5:$H$41</definedName>
    <definedName name="_xlnm._FilterDatabase" localSheetId="2" hidden="1">'内訳書（救護）'!$B$5:$G$13</definedName>
    <definedName name="_xlnm._FilterDatabase" localSheetId="5" hidden="1">'内訳書（助産所、施術所、歯科技工所用）'!$B$5:$F$21</definedName>
    <definedName name="_xlnm._FilterDatabase" localSheetId="1" hidden="1">'内訳書（障害）'!$B$5:$H$41</definedName>
    <definedName name="_xlnm._FilterDatabase" localSheetId="6" hidden="1">'内訳書（保育施設）'!$C$5:$H$21</definedName>
    <definedName name="_xlnm._FilterDatabase" localSheetId="4" hidden="1">'内訳書（薬局）'!$B$5:$F$20</definedName>
    <definedName name="_xlnm.Print_Area" localSheetId="3">'内訳書（医療機関）'!$A$1:$G$49</definedName>
    <definedName name="_xlnm.Print_Area" localSheetId="0">'内訳書（介護）'!$A$1:$H$50</definedName>
    <definedName name="_xlnm.Print_Area" localSheetId="2">'内訳書（救護）'!$A$1:$G$14</definedName>
    <definedName name="_xlnm.Print_Area" localSheetId="5">'内訳書（助産所、施術所、歯科技工所用）'!$A$1:$F$30</definedName>
    <definedName name="_xlnm.Print_Area" localSheetId="1">'内訳書（障害）'!$A$1:$H$50</definedName>
    <definedName name="_xlnm.Print_Area" localSheetId="6">'内訳書（保育施設）'!$A$1:$H$27</definedName>
    <definedName name="_xlnm.Print_Area" localSheetId="4">'内訳書（薬局）'!$A$1:$F$25</definedName>
    <definedName name="児童養護施設等施設区分" localSheetId="3">#REF!</definedName>
    <definedName name="児童養護施設等施設区分" localSheetId="0">#REF!</definedName>
    <definedName name="児童養護施設等施設区分" localSheetId="2">#REF!</definedName>
    <definedName name="児童養護施設等施設区分" localSheetId="5">#REF!</definedName>
    <definedName name="児童養護施設等施設区分" localSheetId="1">#REF!</definedName>
    <definedName name="児童養護施設等施設区分" localSheetId="6">#REF!</definedName>
    <definedName name="児童養護施設等施設区分" localSheetId="4">#REF!</definedName>
    <definedName name="児童養護施設等施設区分">#REF!</definedName>
    <definedName name="保育所等施設区分" localSheetId="3">#REF!</definedName>
    <definedName name="保育所等施設区分" localSheetId="0">#REF!</definedName>
    <definedName name="保育所等施設区分" localSheetId="2">#REF!</definedName>
    <definedName name="保育所等施設区分" localSheetId="5">#REF!</definedName>
    <definedName name="保育所等施設区分" localSheetId="1">#REF!</definedName>
    <definedName name="保育所等施設区分" localSheetId="6">#REF!</definedName>
    <definedName name="保育所等施設区分" localSheetId="4">#REF!</definedName>
    <definedName name="保育所等施設区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40" l="1"/>
  <c r="F24" i="40" l="1"/>
  <c r="G24" i="40" s="1" a="1"/>
  <c r="G24" i="40" s="1"/>
  <c r="E13" i="40"/>
  <c r="G13" i="40" s="1"/>
  <c r="H18" i="44"/>
  <c r="H17" i="44"/>
  <c r="H16" i="44"/>
  <c r="H15" i="44"/>
  <c r="H14" i="44"/>
  <c r="H13" i="44"/>
  <c r="H12" i="44"/>
  <c r="H11" i="44"/>
  <c r="H10" i="44"/>
  <c r="H9" i="44"/>
  <c r="H20" i="44" s="1"/>
  <c r="G32" i="40" l="1" a="1"/>
  <c r="G32" i="40" s="1"/>
  <c r="H35" i="41" l="1" a="1"/>
  <c r="H35" i="41" s="1"/>
  <c r="H36" i="41" a="1"/>
  <c r="H36" i="41" s="1"/>
  <c r="H37" i="41" a="1"/>
  <c r="H37" i="41" s="1"/>
  <c r="H38" i="41" a="1"/>
  <c r="H38" i="41" s="1"/>
  <c r="H34" i="41" a="1"/>
  <c r="H34" i="41" s="1"/>
  <c r="F23" i="41"/>
  <c r="F24" i="41"/>
  <c r="F25" i="41"/>
  <c r="H25" i="41" s="1"/>
  <c r="F26" i="41"/>
  <c r="H26" i="41" s="1"/>
  <c r="F22" i="41"/>
  <c r="F10" i="41"/>
  <c r="F11" i="41"/>
  <c r="F12" i="41"/>
  <c r="H12" i="41" s="1"/>
  <c r="F13" i="41"/>
  <c r="H13" i="41" s="1"/>
  <c r="F9" i="41"/>
  <c r="F10" i="43"/>
  <c r="F11" i="43"/>
  <c r="F12" i="43"/>
  <c r="F13" i="43"/>
  <c r="F9" i="43"/>
  <c r="F23" i="43"/>
  <c r="F24" i="43"/>
  <c r="F25" i="43"/>
  <c r="F26" i="43"/>
  <c r="F22" i="43"/>
  <c r="H38" i="43"/>
  <c r="H37" i="43"/>
  <c r="H36" i="43"/>
  <c r="H35" i="43"/>
  <c r="H34" i="43"/>
  <c r="F9" i="34"/>
  <c r="F10" i="34"/>
  <c r="F11" i="34"/>
  <c r="F12" i="34"/>
  <c r="F13" i="34"/>
  <c r="F14" i="34"/>
  <c r="F15" i="34"/>
  <c r="F16" i="34"/>
  <c r="F17" i="34"/>
  <c r="F8" i="34"/>
  <c r="F10" i="35"/>
  <c r="F11" i="35"/>
  <c r="F12" i="35"/>
  <c r="F13" i="35"/>
  <c r="F14" i="35"/>
  <c r="F15" i="35"/>
  <c r="F16" i="35"/>
  <c r="F17" i="35"/>
  <c r="F18" i="35"/>
  <c r="F9" i="35"/>
  <c r="H12" i="43" l="1"/>
  <c r="H25" i="43"/>
  <c r="H26" i="43" l="1"/>
  <c r="H24" i="43"/>
  <c r="H23" i="43"/>
  <c r="H22" i="43"/>
  <c r="H13" i="43"/>
  <c r="H11" i="43"/>
  <c r="H10" i="43"/>
  <c r="H9" i="43"/>
  <c r="H9" i="41"/>
  <c r="H40" i="43" l="1"/>
  <c r="H24" i="41"/>
  <c r="H11" i="41"/>
  <c r="H22" i="41"/>
  <c r="H23" i="41"/>
  <c r="H10" i="41"/>
  <c r="H40" i="41" s="1"/>
  <c r="F19" i="34" l="1"/>
  <c r="G39" i="40" l="1"/>
  <c r="F20" i="35" l="1"/>
  <c r="G9" i="36" l="1"/>
  <c r="G12" i="36" s="1"/>
  <c r="A60" i="21" l="1"/>
  <c r="A59" i="21"/>
  <c r="A58" i="21"/>
  <c r="A57" i="21"/>
  <c r="A56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<sst xmlns="http://schemas.openxmlformats.org/spreadsheetml/2006/main" count="404" uniqueCount="236">
  <si>
    <t>生活介護</t>
    <rPh sb="0" eb="2">
      <t>セイカツ</t>
    </rPh>
    <rPh sb="2" eb="4">
      <t>カイゴ</t>
    </rPh>
    <phoneticPr fontId="26"/>
  </si>
  <si>
    <t>施設入所支援</t>
    <rPh sb="0" eb="2">
      <t>シセツ</t>
    </rPh>
    <rPh sb="2" eb="4">
      <t>ニュウショ</t>
    </rPh>
    <rPh sb="4" eb="6">
      <t>シエン</t>
    </rPh>
    <phoneticPr fontId="26"/>
  </si>
  <si>
    <t>放課後等デイサービス</t>
    <rPh sb="0" eb="3">
      <t>ホウカゴ</t>
    </rPh>
    <rPh sb="3" eb="4">
      <t>トウ</t>
    </rPh>
    <phoneticPr fontId="26"/>
  </si>
  <si>
    <t>島根県</t>
    <rPh sb="0" eb="3">
      <t>シマネケン</t>
    </rPh>
    <phoneticPr fontId="27"/>
  </si>
  <si>
    <t xml:space="preserve">千葉県 </t>
  </si>
  <si>
    <t>なし</t>
  </si>
  <si>
    <t xml:space="preserve">東京都 </t>
  </si>
  <si>
    <t>あり</t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</si>
  <si>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6"/>
  </si>
  <si>
    <t>就労移行支援</t>
    <rPh sb="0" eb="2">
      <t>シュウロウ</t>
    </rPh>
    <rPh sb="2" eb="4">
      <t>イコウ</t>
    </rPh>
    <rPh sb="4" eb="6">
      <t>シエン</t>
    </rPh>
    <phoneticPr fontId="26"/>
  </si>
  <si>
    <t xml:space="preserve">新潟県 </t>
  </si>
  <si>
    <t xml:space="preserve">山梨県 </t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</si>
  <si>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6"/>
  </si>
  <si>
    <t>愛媛県</t>
    <rPh sb="0" eb="3">
      <t>エヒメケン</t>
    </rPh>
    <phoneticPr fontId="27"/>
  </si>
  <si>
    <t xml:space="preserve">岩手県 </t>
  </si>
  <si>
    <t>静岡県</t>
    <rPh sb="0" eb="3">
      <t>シズオカケン</t>
    </rPh>
    <phoneticPr fontId="27"/>
  </si>
  <si>
    <t>同行援護</t>
    <rPh sb="0" eb="2">
      <t>ドウコウ</t>
    </rPh>
    <rPh sb="2" eb="4">
      <t>エンゴ</t>
    </rPh>
    <phoneticPr fontId="26"/>
  </si>
  <si>
    <t>広島県</t>
    <rPh sb="0" eb="3">
      <t>ヒロシマケン</t>
    </rPh>
    <phoneticPr fontId="27"/>
  </si>
  <si>
    <t>短期入所</t>
    <rPh sb="0" eb="2">
      <t>タンキ</t>
    </rPh>
    <rPh sb="2" eb="4">
      <t>ニュウショ</t>
    </rPh>
    <phoneticPr fontId="26"/>
  </si>
  <si>
    <t xml:space="preserve">宮城県 </t>
  </si>
  <si>
    <t>岐阜県</t>
    <rPh sb="0" eb="3">
      <t>ギフケン</t>
    </rPh>
    <phoneticPr fontId="27"/>
  </si>
  <si>
    <t>自立訓練（生活訓練）</t>
    <rPh sb="0" eb="4">
      <t>ジリツクンレン</t>
    </rPh>
    <rPh sb="5" eb="7">
      <t>セイカツ</t>
    </rPh>
    <rPh sb="7" eb="9">
      <t>クンレン</t>
    </rPh>
    <phoneticPr fontId="26"/>
  </si>
  <si>
    <t>自立生活援助</t>
    <rPh sb="0" eb="2">
      <t>ジリツ</t>
    </rPh>
    <rPh sb="2" eb="4">
      <t>セイカツ</t>
    </rPh>
    <rPh sb="4" eb="6">
      <t>エンジョ</t>
    </rPh>
    <phoneticPr fontId="26"/>
  </si>
  <si>
    <t>②</t>
  </si>
  <si>
    <t>障害児相談支援</t>
    <rPh sb="0" eb="3">
      <t>ショウガイジ</t>
    </rPh>
    <rPh sb="3" eb="5">
      <t>ソウダン</t>
    </rPh>
    <rPh sb="5" eb="7">
      <t>シエン</t>
    </rPh>
    <phoneticPr fontId="26"/>
  </si>
  <si>
    <t>施設区分</t>
    <rPh sb="0" eb="2">
      <t>シセツ</t>
    </rPh>
    <rPh sb="2" eb="4">
      <t>クブン</t>
    </rPh>
    <phoneticPr fontId="19"/>
  </si>
  <si>
    <t>大阪府</t>
    <rPh sb="0" eb="3">
      <t>オオサカフ</t>
    </rPh>
    <phoneticPr fontId="27"/>
  </si>
  <si>
    <t>対象期間に10日以上勤務</t>
  </si>
  <si>
    <t>移動支援事業</t>
  </si>
  <si>
    <t>山口県</t>
    <rPh sb="0" eb="3">
      <t>ヤマグチケン</t>
    </rPh>
    <phoneticPr fontId="27"/>
  </si>
  <si>
    <t>（記載上の注意事項）</t>
    <rPh sb="1" eb="3">
      <t>キサイ</t>
    </rPh>
    <rPh sb="3" eb="4">
      <t>ジョウ</t>
    </rPh>
    <rPh sb="5" eb="7">
      <t>チュウイ</t>
    </rPh>
    <rPh sb="7" eb="9">
      <t>ジコウ</t>
    </rPh>
    <phoneticPr fontId="19"/>
  </si>
  <si>
    <t>（２）②</t>
  </si>
  <si>
    <t>/事業所</t>
    <rPh sb="1" eb="4">
      <t>ジギョウショ</t>
    </rPh>
    <phoneticPr fontId="2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</si>
  <si>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6"/>
  </si>
  <si>
    <t>地域移行支援</t>
    <rPh sb="0" eb="2">
      <t>チイキ</t>
    </rPh>
    <rPh sb="2" eb="4">
      <t>イコウ</t>
    </rPh>
    <rPh sb="4" eb="6">
      <t>シエン</t>
    </rPh>
    <phoneticPr fontId="26"/>
  </si>
  <si>
    <t>慰労金単価</t>
    <rPh sb="0" eb="3">
      <t>イロウキン</t>
    </rPh>
    <rPh sb="3" eb="5">
      <t>タンカ</t>
    </rPh>
    <phoneticPr fontId="19"/>
  </si>
  <si>
    <t xml:space="preserve">山形県 </t>
  </si>
  <si>
    <t>/施設</t>
    <rPh sb="1" eb="3">
      <t>シセツ</t>
    </rPh>
    <phoneticPr fontId="26"/>
  </si>
  <si>
    <t>療養介護</t>
    <rPh sb="0" eb="2">
      <t>リョウヨウ</t>
    </rPh>
    <rPh sb="2" eb="4">
      <t>カイゴ</t>
    </rPh>
    <phoneticPr fontId="26"/>
  </si>
  <si>
    <t>兵庫県</t>
    <rPh sb="0" eb="3">
      <t>ヒョウゴケン</t>
    </rPh>
    <phoneticPr fontId="27"/>
  </si>
  <si>
    <t>（１）①　</t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</si>
  <si>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9"/>
  </si>
  <si>
    <t>共通</t>
    <rPh sb="0" eb="2">
      <t>キョウツウ</t>
    </rPh>
    <phoneticPr fontId="19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</si>
  <si>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</si>
  <si>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6"/>
  </si>
  <si>
    <t>和歌山県</t>
    <rPh sb="0" eb="4">
      <t>ワカヤマケン</t>
    </rPh>
    <phoneticPr fontId="27"/>
  </si>
  <si>
    <t>単価</t>
    <rPh sb="0" eb="2">
      <t>タンカ</t>
    </rPh>
    <phoneticPr fontId="19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</si>
  <si>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6"/>
  </si>
  <si>
    <t>多機能型居室</t>
    <rPh sb="0" eb="4">
      <t>タキノウガタ</t>
    </rPh>
    <rPh sb="4" eb="6">
      <t>キョシツ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</si>
  <si>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6"/>
  </si>
  <si>
    <t>児童発達支援</t>
    <rPh sb="0" eb="2">
      <t>ジドウ</t>
    </rPh>
    <rPh sb="2" eb="4">
      <t>ハッタツ</t>
    </rPh>
    <rPh sb="4" eb="6">
      <t>シエン</t>
    </rPh>
    <phoneticPr fontId="2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</si>
  <si>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6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</si>
  <si>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</si>
  <si>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宮崎県</t>
    <rPh sb="0" eb="3">
      <t>ミヤザキケン</t>
    </rPh>
    <phoneticPr fontId="27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</si>
  <si>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6"/>
  </si>
  <si>
    <t>就労定着支援</t>
    <rPh sb="0" eb="2">
      <t>シュウロウ</t>
    </rPh>
    <rPh sb="2" eb="4">
      <t>テイチャク</t>
    </rPh>
    <rPh sb="4" eb="6">
      <t>シエン</t>
    </rPh>
    <phoneticPr fontId="2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</si>
  <si>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</si>
  <si>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6"/>
  </si>
  <si>
    <t>居宅介護</t>
    <rPh sb="0" eb="2">
      <t>キョタク</t>
    </rPh>
    <rPh sb="2" eb="4">
      <t>カイゴ</t>
    </rPh>
    <phoneticPr fontId="26"/>
  </si>
  <si>
    <t>重度訪問介護</t>
    <rPh sb="0" eb="2">
      <t>ジュウド</t>
    </rPh>
    <rPh sb="2" eb="4">
      <t>ホウモン</t>
    </rPh>
    <rPh sb="4" eb="6">
      <t>カイゴ</t>
    </rPh>
    <phoneticPr fontId="26"/>
  </si>
  <si>
    <t>行動援護</t>
    <rPh sb="0" eb="2">
      <t>コウドウ</t>
    </rPh>
    <rPh sb="2" eb="4">
      <t>エンゴ</t>
    </rPh>
    <phoneticPr fontId="2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</si>
  <si>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</si>
  <si>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6"/>
  </si>
  <si>
    <t>計画相談支援</t>
    <rPh sb="0" eb="2">
      <t>ケイカク</t>
    </rPh>
    <rPh sb="2" eb="4">
      <t>ソウダン</t>
    </rPh>
    <rPh sb="4" eb="6">
      <t>シエン</t>
    </rPh>
    <phoneticPr fontId="26"/>
  </si>
  <si>
    <t>地域定着支援</t>
    <rPh sb="0" eb="2">
      <t>チイキ</t>
    </rPh>
    <rPh sb="2" eb="4">
      <t>テイチャク</t>
    </rPh>
    <rPh sb="4" eb="6">
      <t>シエン</t>
    </rPh>
    <phoneticPr fontId="26"/>
  </si>
  <si>
    <t>地域活動支援センター</t>
  </si>
  <si>
    <t>日中一時支援</t>
  </si>
  <si>
    <t>盲人ホーム</t>
  </si>
  <si>
    <t>福祉ホーム</t>
  </si>
  <si>
    <t>訪問入浴サービス</t>
  </si>
  <si>
    <t>障害者相談支援事業</t>
  </si>
  <si>
    <t>基幹相談支援</t>
  </si>
  <si>
    <t>盲ろう者向け通訳・介助員派遣事業</t>
  </si>
  <si>
    <t>①</t>
  </si>
  <si>
    <t>③</t>
  </si>
  <si>
    <t>④</t>
  </si>
  <si>
    <t>陽性者(濃厚接触者)発生施設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</si>
  <si>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19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</si>
  <si>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19"/>
  </si>
  <si>
    <t>対象期間の勤務が9日以下</t>
  </si>
  <si>
    <t>その他の施設</t>
    <rPh sb="2" eb="3">
      <t>タ</t>
    </rPh>
    <rPh sb="4" eb="6">
      <t>シセツ</t>
    </rPh>
    <phoneticPr fontId="19"/>
  </si>
  <si>
    <t xml:space="preserve">北海道 </t>
  </si>
  <si>
    <t xml:space="preserve">青森県 </t>
  </si>
  <si>
    <t xml:space="preserve">秋田県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</si>
  <si>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</si>
  <si>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</si>
  <si>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</si>
  <si>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</si>
  <si>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</si>
  <si>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神奈川県 </t>
  </si>
  <si>
    <t xml:space="preserve">富山県 </t>
  </si>
  <si>
    <t xml:space="preserve">石川県 </t>
  </si>
  <si>
    <t xml:space="preserve">福井県 </t>
  </si>
  <si>
    <t xml:space="preserve">長野県 </t>
  </si>
  <si>
    <t>愛知県</t>
    <rPh sb="0" eb="3">
      <t>アイチケン</t>
    </rPh>
    <phoneticPr fontId="27"/>
  </si>
  <si>
    <t>三重県</t>
    <rPh sb="0" eb="3">
      <t>ミエケン</t>
    </rPh>
    <phoneticPr fontId="27"/>
  </si>
  <si>
    <t>滋賀県</t>
    <rPh sb="0" eb="3">
      <t>シガケン</t>
    </rPh>
    <phoneticPr fontId="27"/>
  </si>
  <si>
    <t>京都府</t>
    <rPh sb="0" eb="3">
      <t>キョウトフ</t>
    </rPh>
    <phoneticPr fontId="27"/>
  </si>
  <si>
    <t>奈良県</t>
    <rPh sb="0" eb="3">
      <t>ナラケン</t>
    </rPh>
    <phoneticPr fontId="27"/>
  </si>
  <si>
    <t>鳥取県</t>
    <rPh sb="0" eb="3">
      <t>トットリケン</t>
    </rPh>
    <phoneticPr fontId="27"/>
  </si>
  <si>
    <t>岡山県</t>
    <rPh sb="0" eb="3">
      <t>オカヤマケン</t>
    </rPh>
    <phoneticPr fontId="27"/>
  </si>
  <si>
    <t>徳島県</t>
    <rPh sb="0" eb="3">
      <t>トクシマケン</t>
    </rPh>
    <phoneticPr fontId="27"/>
  </si>
  <si>
    <t>香川県</t>
    <rPh sb="0" eb="3">
      <t>カガワケン</t>
    </rPh>
    <phoneticPr fontId="27"/>
  </si>
  <si>
    <t>高知県</t>
    <rPh sb="0" eb="3">
      <t>コウチケン</t>
    </rPh>
    <phoneticPr fontId="27"/>
  </si>
  <si>
    <t>福岡県</t>
    <rPh sb="0" eb="3">
      <t>フクオカケン</t>
    </rPh>
    <phoneticPr fontId="27"/>
  </si>
  <si>
    <t>佐賀県</t>
    <rPh sb="0" eb="3">
      <t>サガケン</t>
    </rPh>
    <phoneticPr fontId="27"/>
  </si>
  <si>
    <t>長崎県</t>
    <rPh sb="0" eb="3">
      <t>ナガサキケン</t>
    </rPh>
    <phoneticPr fontId="27"/>
  </si>
  <si>
    <t>熊本県</t>
    <rPh sb="0" eb="3">
      <t>クマモトケン</t>
    </rPh>
    <phoneticPr fontId="27"/>
  </si>
  <si>
    <t>大分県</t>
    <rPh sb="0" eb="3">
      <t>オオイタケン</t>
    </rPh>
    <phoneticPr fontId="27"/>
  </si>
  <si>
    <t>鹿児島県</t>
    <rPh sb="0" eb="4">
      <t>カゴシマケン</t>
    </rPh>
    <phoneticPr fontId="27"/>
  </si>
  <si>
    <t>沖縄県</t>
    <rPh sb="0" eb="3">
      <t>オキナワケン</t>
    </rPh>
    <phoneticPr fontId="27"/>
  </si>
  <si>
    <t>申請額（円）</t>
    <rPh sb="0" eb="2">
      <t>シンセイ</t>
    </rPh>
    <rPh sb="2" eb="3">
      <t>ガク</t>
    </rPh>
    <rPh sb="4" eb="5">
      <t>エン</t>
    </rPh>
    <phoneticPr fontId="19"/>
  </si>
  <si>
    <t>医療機関コード
（10桁）</t>
    <rPh sb="0" eb="2">
      <t>イリョウ</t>
    </rPh>
    <rPh sb="2" eb="4">
      <t>キカン</t>
    </rPh>
    <rPh sb="11" eb="12">
      <t>ケタ</t>
    </rPh>
    <phoneticPr fontId="19"/>
  </si>
  <si>
    <t>名称</t>
    <rPh sb="0" eb="2">
      <t>メイショウ</t>
    </rPh>
    <phoneticPr fontId="19"/>
  </si>
  <si>
    <t>所在地</t>
    <rPh sb="0" eb="3">
      <t>ショザイチ</t>
    </rPh>
    <phoneticPr fontId="19"/>
  </si>
  <si>
    <t>所在地</t>
    <rPh sb="0" eb="3">
      <t>ショザイチ</t>
    </rPh>
    <phoneticPr fontId="29"/>
  </si>
  <si>
    <t>申請額</t>
    <rPh sb="0" eb="3">
      <t>シンセイガク</t>
    </rPh>
    <phoneticPr fontId="29"/>
  </si>
  <si>
    <t>No</t>
    <phoneticPr fontId="19"/>
  </si>
  <si>
    <t>保険薬局コード
（10桁）</t>
    <rPh sb="0" eb="2">
      <t>ホケン</t>
    </rPh>
    <rPh sb="2" eb="4">
      <t>ヤッキョク</t>
    </rPh>
    <rPh sb="11" eb="12">
      <t>ケタ</t>
    </rPh>
    <phoneticPr fontId="19"/>
  </si>
  <si>
    <t>様式第１号の１（病院、有床診療所、医科診療所（無床）、歯科診療所用）</t>
    <rPh sb="0" eb="2">
      <t>ヨウシキ</t>
    </rPh>
    <rPh sb="2" eb="3">
      <t>ダイ</t>
    </rPh>
    <rPh sb="4" eb="5">
      <t>ゴウ</t>
    </rPh>
    <rPh sb="32" eb="33">
      <t>ヨウ</t>
    </rPh>
    <phoneticPr fontId="19"/>
  </si>
  <si>
    <t>様式第１号の１（薬局用）</t>
    <rPh sb="0" eb="2">
      <t>ヨウシキ</t>
    </rPh>
    <rPh sb="2" eb="3">
      <t>ダイ</t>
    </rPh>
    <rPh sb="4" eb="5">
      <t>ゴウ</t>
    </rPh>
    <rPh sb="8" eb="10">
      <t>ヤッキョク</t>
    </rPh>
    <rPh sb="10" eb="11">
      <t>ヨウ</t>
    </rPh>
    <phoneticPr fontId="19"/>
  </si>
  <si>
    <t>様式第１号の１（助産所、施術所、歯科技工所用）</t>
    <rPh sb="0" eb="2">
      <t>ヨウシキ</t>
    </rPh>
    <rPh sb="2" eb="3">
      <t>ダイ</t>
    </rPh>
    <rPh sb="4" eb="5">
      <t>ゴウ</t>
    </rPh>
    <rPh sb="8" eb="11">
      <t>ジョサンジョ</t>
    </rPh>
    <rPh sb="12" eb="14">
      <t>セジュツ</t>
    </rPh>
    <rPh sb="14" eb="15">
      <t>ジョ</t>
    </rPh>
    <rPh sb="16" eb="18">
      <t>シカ</t>
    </rPh>
    <rPh sb="18" eb="20">
      <t>ギコウ</t>
    </rPh>
    <rPh sb="20" eb="21">
      <t>ジョ</t>
    </rPh>
    <rPh sb="21" eb="22">
      <t>ヨウ</t>
    </rPh>
    <phoneticPr fontId="19"/>
  </si>
  <si>
    <t>登録記号番号
（10桁）</t>
    <rPh sb="0" eb="2">
      <t>トウロク</t>
    </rPh>
    <rPh sb="2" eb="4">
      <t>キゴウ</t>
    </rPh>
    <rPh sb="4" eb="6">
      <t>バンゴウ</t>
    </rPh>
    <rPh sb="10" eb="11">
      <t>ケタ</t>
    </rPh>
    <phoneticPr fontId="19"/>
  </si>
  <si>
    <t>※施術所のみ記載</t>
    <rPh sb="1" eb="3">
      <t>セジュツ</t>
    </rPh>
    <rPh sb="3" eb="4">
      <t>ジョ</t>
    </rPh>
    <rPh sb="6" eb="8">
      <t>キサイ</t>
    </rPh>
    <phoneticPr fontId="29"/>
  </si>
  <si>
    <t>事業所番号
（10桁）</t>
    <rPh sb="0" eb="3">
      <t>ジギョウショ</t>
    </rPh>
    <rPh sb="3" eb="5">
      <t>バンゴウ</t>
    </rPh>
    <rPh sb="9" eb="10">
      <t>ケタ</t>
    </rPh>
    <phoneticPr fontId="19"/>
  </si>
  <si>
    <t>施設・事業所名</t>
    <rPh sb="0" eb="2">
      <t>シセツ</t>
    </rPh>
    <rPh sb="3" eb="6">
      <t>ジギョウショ</t>
    </rPh>
    <rPh sb="6" eb="7">
      <t>メイ</t>
    </rPh>
    <phoneticPr fontId="19"/>
  </si>
  <si>
    <t>申請額（円）</t>
    <rPh sb="0" eb="3">
      <t>シンセイガク</t>
    </rPh>
    <rPh sb="4" eb="5">
      <t>エン</t>
    </rPh>
    <phoneticPr fontId="29"/>
  </si>
  <si>
    <t>単価（円）</t>
    <rPh sb="0" eb="2">
      <t>タンカ</t>
    </rPh>
    <rPh sb="3" eb="4">
      <t>エン</t>
    </rPh>
    <phoneticPr fontId="29"/>
  </si>
  <si>
    <t>２　行が不足する場合には適宜行を追加してください。</t>
    <phoneticPr fontId="29"/>
  </si>
  <si>
    <t>1　複数の薬局を開設している場合、本様式により一括での申請が可能です。</t>
    <rPh sb="2" eb="4">
      <t>フクスウ</t>
    </rPh>
    <rPh sb="5" eb="7">
      <t>ヤッキョク</t>
    </rPh>
    <rPh sb="8" eb="10">
      <t>カイセツ</t>
    </rPh>
    <rPh sb="14" eb="16">
      <t>バアイ</t>
    </rPh>
    <rPh sb="17" eb="18">
      <t>ホン</t>
    </rPh>
    <rPh sb="18" eb="20">
      <t>ヨウシキ</t>
    </rPh>
    <rPh sb="23" eb="25">
      <t>イッカツ</t>
    </rPh>
    <rPh sb="27" eb="29">
      <t>シンセイ</t>
    </rPh>
    <rPh sb="30" eb="32">
      <t>カノウ</t>
    </rPh>
    <phoneticPr fontId="29"/>
  </si>
  <si>
    <t>1　複数の助産所、施術所、歯科技工所を開設している場合、本様式により一括での申請が可能です。</t>
    <rPh sb="2" eb="4">
      <t>フクスウ</t>
    </rPh>
    <rPh sb="5" eb="7">
      <t>ジョサン</t>
    </rPh>
    <rPh sb="7" eb="8">
      <t>ジョ</t>
    </rPh>
    <rPh sb="9" eb="11">
      <t>シジュツ</t>
    </rPh>
    <rPh sb="11" eb="12">
      <t>ジョ</t>
    </rPh>
    <rPh sb="13" eb="15">
      <t>シカ</t>
    </rPh>
    <rPh sb="15" eb="17">
      <t>ギコウ</t>
    </rPh>
    <rPh sb="17" eb="18">
      <t>ジョ</t>
    </rPh>
    <rPh sb="19" eb="21">
      <t>カイセツ</t>
    </rPh>
    <rPh sb="25" eb="27">
      <t>バアイ</t>
    </rPh>
    <rPh sb="28" eb="29">
      <t>ホン</t>
    </rPh>
    <rPh sb="29" eb="31">
      <t>ヨウシキ</t>
    </rPh>
    <rPh sb="34" eb="36">
      <t>イッカツ</t>
    </rPh>
    <rPh sb="38" eb="40">
      <t>シンセイ</t>
    </rPh>
    <rPh sb="41" eb="43">
      <t>カノウ</t>
    </rPh>
    <phoneticPr fontId="29"/>
  </si>
  <si>
    <t>申請額合計
（円）</t>
    <rPh sb="0" eb="3">
      <t>シンセイガク</t>
    </rPh>
    <rPh sb="3" eb="5">
      <t>ゴウケイ</t>
    </rPh>
    <rPh sb="7" eb="8">
      <t>エン</t>
    </rPh>
    <phoneticPr fontId="29"/>
  </si>
  <si>
    <t>単価１床当たり（円）</t>
    <rPh sb="0" eb="2">
      <t>タンカ</t>
    </rPh>
    <rPh sb="3" eb="4">
      <t>ショウ</t>
    </rPh>
    <rPh sb="4" eb="5">
      <t>ア</t>
    </rPh>
    <rPh sb="8" eb="9">
      <t>エン</t>
    </rPh>
    <phoneticPr fontId="19"/>
  </si>
  <si>
    <t>施設名</t>
    <rPh sb="0" eb="2">
      <t>シセツ</t>
    </rPh>
    <rPh sb="2" eb="3">
      <t>メイ</t>
    </rPh>
    <phoneticPr fontId="19"/>
  </si>
  <si>
    <t>基準日
利用者数</t>
    <rPh sb="0" eb="3">
      <t>キジュンビ</t>
    </rPh>
    <rPh sb="4" eb="6">
      <t>リヨウ</t>
    </rPh>
    <rPh sb="6" eb="7">
      <t>シャ</t>
    </rPh>
    <rPh sb="7" eb="8">
      <t>スウ</t>
    </rPh>
    <phoneticPr fontId="29"/>
  </si>
  <si>
    <t>【病院】</t>
    <rPh sb="1" eb="3">
      <t>ビョウイン</t>
    </rPh>
    <phoneticPr fontId="29"/>
  </si>
  <si>
    <t>【有床診療所】</t>
    <rPh sb="1" eb="3">
      <t>ユウショウ</t>
    </rPh>
    <rPh sb="3" eb="6">
      <t>シンリョウジョ</t>
    </rPh>
    <phoneticPr fontId="29"/>
  </si>
  <si>
    <t>【歯科診療所】</t>
    <rPh sb="1" eb="3">
      <t>シカ</t>
    </rPh>
    <rPh sb="3" eb="5">
      <t>シンリョウ</t>
    </rPh>
    <rPh sb="5" eb="6">
      <t>ジョ</t>
    </rPh>
    <phoneticPr fontId="29"/>
  </si>
  <si>
    <t>算定病床数</t>
    <rPh sb="0" eb="2">
      <t>サンテイ</t>
    </rPh>
    <rPh sb="2" eb="5">
      <t>ビョウショウスウ</t>
    </rPh>
    <phoneticPr fontId="19"/>
  </si>
  <si>
    <t>3　次の施設は交付対象外となります。</t>
    <rPh sb="2" eb="3">
      <t>ツギ</t>
    </rPh>
    <rPh sb="4" eb="6">
      <t>シセツ</t>
    </rPh>
    <rPh sb="7" eb="9">
      <t>コウフ</t>
    </rPh>
    <rPh sb="9" eb="12">
      <t>タイショウガイ</t>
    </rPh>
    <phoneticPr fontId="29"/>
  </si>
  <si>
    <t>4　同一施設で、療養費の受領委任取扱指定を受けている施術所が複数ある場合は、いずれか一方により申請してください。　</t>
    <rPh sb="2" eb="4">
      <t>ドウイツ</t>
    </rPh>
    <rPh sb="4" eb="6">
      <t>シセツ</t>
    </rPh>
    <rPh sb="8" eb="11">
      <t>リョウヨウヒ</t>
    </rPh>
    <rPh sb="12" eb="14">
      <t>ジュリョウ</t>
    </rPh>
    <rPh sb="14" eb="16">
      <t>イニン</t>
    </rPh>
    <rPh sb="16" eb="18">
      <t>トリアツカイ</t>
    </rPh>
    <rPh sb="18" eb="20">
      <t>シテイ</t>
    </rPh>
    <rPh sb="21" eb="22">
      <t>ウ</t>
    </rPh>
    <rPh sb="26" eb="28">
      <t>シジュツ</t>
    </rPh>
    <rPh sb="28" eb="29">
      <t>ジョ</t>
    </rPh>
    <rPh sb="30" eb="32">
      <t>フクスウ</t>
    </rPh>
    <rPh sb="34" eb="36">
      <t>バアイ</t>
    </rPh>
    <rPh sb="42" eb="44">
      <t>イッポウ</t>
    </rPh>
    <rPh sb="47" eb="49">
      <t>シンセイ</t>
    </rPh>
    <phoneticPr fontId="29"/>
  </si>
  <si>
    <t>　 ①出張専業の施設</t>
    <rPh sb="3" eb="5">
      <t>シュッチョウ</t>
    </rPh>
    <rPh sb="5" eb="7">
      <t>センギョウ</t>
    </rPh>
    <rPh sb="8" eb="10">
      <t>シセツ</t>
    </rPh>
    <phoneticPr fontId="29"/>
  </si>
  <si>
    <t>　 ②施術所のうち、療養費の受領委任取扱指定を受けていない施術所　</t>
    <rPh sb="3" eb="5">
      <t>セジュツ</t>
    </rPh>
    <rPh sb="5" eb="6">
      <t>ジョ</t>
    </rPh>
    <rPh sb="10" eb="13">
      <t>リョウヨウヒ</t>
    </rPh>
    <rPh sb="14" eb="16">
      <t>ジュリョウ</t>
    </rPh>
    <rPh sb="16" eb="18">
      <t>イニン</t>
    </rPh>
    <rPh sb="18" eb="20">
      <t>トリアツカ</t>
    </rPh>
    <rPh sb="20" eb="22">
      <t>シテイ</t>
    </rPh>
    <rPh sb="23" eb="24">
      <t>ウ</t>
    </rPh>
    <rPh sb="29" eb="31">
      <t>セジュツ</t>
    </rPh>
    <rPh sb="31" eb="32">
      <t>ジョ</t>
    </rPh>
    <phoneticPr fontId="29"/>
  </si>
  <si>
    <r>
      <t>様式第１号の１</t>
    </r>
    <r>
      <rPr>
        <sz val="12"/>
        <rFont val="ＭＳ 明朝"/>
        <family val="1"/>
        <charset val="128"/>
      </rPr>
      <t>（福祉施設等（救護）用）</t>
    </r>
    <rPh sb="0" eb="2">
      <t>ヨウシキ</t>
    </rPh>
    <rPh sb="2" eb="3">
      <t>ダイ</t>
    </rPh>
    <rPh sb="4" eb="5">
      <t>ゴウ</t>
    </rPh>
    <rPh sb="8" eb="10">
      <t>フクシ</t>
    </rPh>
    <rPh sb="10" eb="12">
      <t>シセツ</t>
    </rPh>
    <rPh sb="12" eb="13">
      <t>ナド</t>
    </rPh>
    <rPh sb="14" eb="16">
      <t>キュウゴ</t>
    </rPh>
    <rPh sb="17" eb="18">
      <t>セヨウ</t>
    </rPh>
    <rPh sb="18" eb="19">
      <t>フクヨウ</t>
    </rPh>
    <phoneticPr fontId="19"/>
  </si>
  <si>
    <t>1　複数の医療機関を開設している場合は、一括での申請が可能です。本様式をコピーしてご利用ください。</t>
    <rPh sb="2" eb="4">
      <t>フクスウ</t>
    </rPh>
    <rPh sb="5" eb="7">
      <t>イリョウ</t>
    </rPh>
    <rPh sb="7" eb="9">
      <t>キカン</t>
    </rPh>
    <rPh sb="10" eb="12">
      <t>カイセツ</t>
    </rPh>
    <rPh sb="16" eb="18">
      <t>バアイ</t>
    </rPh>
    <rPh sb="20" eb="22">
      <t>イッカツ</t>
    </rPh>
    <rPh sb="24" eb="26">
      <t>シンセイ</t>
    </rPh>
    <rPh sb="27" eb="29">
      <t>カノウ</t>
    </rPh>
    <rPh sb="32" eb="33">
      <t>ホン</t>
    </rPh>
    <rPh sb="33" eb="35">
      <t>ヨウシキ</t>
    </rPh>
    <rPh sb="42" eb="44">
      <t>リヨウ</t>
    </rPh>
    <phoneticPr fontId="29"/>
  </si>
  <si>
    <t>　 （医療機関以外の施設等との一括での申請はできませんので、その場合は分けて申請してください。）</t>
    <rPh sb="3" eb="5">
      <t>イリョウ</t>
    </rPh>
    <rPh sb="5" eb="7">
      <t>キカン</t>
    </rPh>
    <rPh sb="7" eb="9">
      <t>イガイ</t>
    </rPh>
    <rPh sb="10" eb="12">
      <t>シセツ</t>
    </rPh>
    <rPh sb="12" eb="13">
      <t>ナド</t>
    </rPh>
    <rPh sb="15" eb="17">
      <t>イッカツ</t>
    </rPh>
    <rPh sb="19" eb="21">
      <t>シンセイ</t>
    </rPh>
    <rPh sb="32" eb="34">
      <t>バアイ</t>
    </rPh>
    <rPh sb="35" eb="36">
      <t>ワ</t>
    </rPh>
    <rPh sb="38" eb="40">
      <t>シンセイ</t>
    </rPh>
    <phoneticPr fontId="29"/>
  </si>
  <si>
    <t>　 （薬局以外の施設等との一括での申請はできませんので、その場合は分けて申請してください。）</t>
    <rPh sb="3" eb="5">
      <t>ヤッキョク</t>
    </rPh>
    <rPh sb="5" eb="7">
      <t>イガイ</t>
    </rPh>
    <rPh sb="8" eb="10">
      <t>シセツ</t>
    </rPh>
    <rPh sb="10" eb="11">
      <t>ナド</t>
    </rPh>
    <rPh sb="13" eb="15">
      <t>イッカツ</t>
    </rPh>
    <rPh sb="17" eb="19">
      <t>シンセイ</t>
    </rPh>
    <rPh sb="30" eb="32">
      <t>バアイ</t>
    </rPh>
    <rPh sb="33" eb="34">
      <t>ワ</t>
    </rPh>
    <rPh sb="36" eb="38">
      <t>シンセイ</t>
    </rPh>
    <phoneticPr fontId="29"/>
  </si>
  <si>
    <t>　 （上記以外の施設等との一括での申請はできませんので、その場合は分けて申請してください。）</t>
    <rPh sb="3" eb="5">
      <t>ジョウキ</t>
    </rPh>
    <rPh sb="5" eb="7">
      <t>イガイ</t>
    </rPh>
    <rPh sb="8" eb="10">
      <t>シセツ</t>
    </rPh>
    <rPh sb="10" eb="11">
      <t>ナド</t>
    </rPh>
    <rPh sb="13" eb="15">
      <t>イッカツ</t>
    </rPh>
    <rPh sb="17" eb="19">
      <t>シンセイ</t>
    </rPh>
    <rPh sb="30" eb="32">
      <t>バアイ</t>
    </rPh>
    <rPh sb="33" eb="34">
      <t>ワ</t>
    </rPh>
    <rPh sb="36" eb="38">
      <t>シンセイ</t>
    </rPh>
    <phoneticPr fontId="29"/>
  </si>
  <si>
    <t>a</t>
    <phoneticPr fontId="29"/>
  </si>
  <si>
    <t>b</t>
    <phoneticPr fontId="29"/>
  </si>
  <si>
    <t>c</t>
    <phoneticPr fontId="29"/>
  </si>
  <si>
    <t>d</t>
    <phoneticPr fontId="29"/>
  </si>
  <si>
    <t>使用許可
病床数</t>
    <rPh sb="0" eb="2">
      <t>シヨウ</t>
    </rPh>
    <rPh sb="2" eb="4">
      <t>キョカ</t>
    </rPh>
    <rPh sb="5" eb="7">
      <t>ビョウショウ</t>
    </rPh>
    <rPh sb="7" eb="8">
      <t>スウ</t>
    </rPh>
    <phoneticPr fontId="19"/>
  </si>
  <si>
    <t>休床病床数</t>
    <rPh sb="0" eb="1">
      <t>ヤス</t>
    </rPh>
    <rPh sb="1" eb="2">
      <t>ショウ</t>
    </rPh>
    <rPh sb="2" eb="4">
      <t>ビョウショウ</t>
    </rPh>
    <rPh sb="4" eb="5">
      <t>スウ</t>
    </rPh>
    <phoneticPr fontId="19"/>
  </si>
  <si>
    <t>e</t>
    <phoneticPr fontId="29"/>
  </si>
  <si>
    <t>f</t>
    <phoneticPr fontId="29"/>
  </si>
  <si>
    <t>　 ①保険医療機関の指定を受けていない施設　</t>
    <rPh sb="3" eb="5">
      <t>ホケン</t>
    </rPh>
    <rPh sb="5" eb="7">
      <t>イリョウ</t>
    </rPh>
    <rPh sb="7" eb="9">
      <t>キカン</t>
    </rPh>
    <rPh sb="10" eb="12">
      <t>シテイ</t>
    </rPh>
    <rPh sb="13" eb="14">
      <t>ウ</t>
    </rPh>
    <rPh sb="19" eb="21">
      <t>シセツ</t>
    </rPh>
    <phoneticPr fontId="29"/>
  </si>
  <si>
    <t>　 ②企業・社会福祉施設等の医務室や臨時開設の施設</t>
    <rPh sb="23" eb="25">
      <t>シセツ</t>
    </rPh>
    <phoneticPr fontId="29"/>
  </si>
  <si>
    <t>算定病床数</t>
    <rPh sb="0" eb="2">
      <t>サンテイ</t>
    </rPh>
    <rPh sb="2" eb="4">
      <t>ビョウショウ</t>
    </rPh>
    <rPh sb="4" eb="5">
      <t>スウ</t>
    </rPh>
    <phoneticPr fontId="29"/>
  </si>
  <si>
    <t>b/365</t>
    <phoneticPr fontId="29"/>
  </si>
  <si>
    <t>※小数点未満切り捨て</t>
    <rPh sb="1" eb="4">
      <t>ショウスウテン</t>
    </rPh>
    <rPh sb="4" eb="6">
      <t>ミマン</t>
    </rPh>
    <rPh sb="6" eb="7">
      <t>キ</t>
    </rPh>
    <rPh sb="8" eb="9">
      <t>ス</t>
    </rPh>
    <phoneticPr fontId="29"/>
  </si>
  <si>
    <t>a×c</t>
    <phoneticPr fontId="29"/>
  </si>
  <si>
    <t>(e-f)×0.5</t>
    <phoneticPr fontId="29"/>
  </si>
  <si>
    <t>g</t>
    <phoneticPr fontId="29"/>
  </si>
  <si>
    <t>d×g</t>
    <phoneticPr fontId="29"/>
  </si>
  <si>
    <t>2　公立医療機関は、地方公営企業法の適用を受ける施設、又は地方独立行政法人が経営する施設のみが対象です。</t>
    <rPh sb="2" eb="4">
      <t>コウリツ</t>
    </rPh>
    <rPh sb="4" eb="6">
      <t>イリョウ</t>
    </rPh>
    <rPh sb="6" eb="8">
      <t>キカン</t>
    </rPh>
    <rPh sb="47" eb="49">
      <t>タイショウ</t>
    </rPh>
    <phoneticPr fontId="29"/>
  </si>
  <si>
    <t>【入所】</t>
    <rPh sb="1" eb="3">
      <t>ニュウショ</t>
    </rPh>
    <phoneticPr fontId="29"/>
  </si>
  <si>
    <t>【通所】</t>
    <rPh sb="1" eb="3">
      <t>ツウショ</t>
    </rPh>
    <phoneticPr fontId="29"/>
  </si>
  <si>
    <t>1</t>
    <phoneticPr fontId="29"/>
  </si>
  <si>
    <t>2</t>
    <phoneticPr fontId="29"/>
  </si>
  <si>
    <t>3</t>
    <phoneticPr fontId="29"/>
  </si>
  <si>
    <t>4</t>
    <phoneticPr fontId="29"/>
  </si>
  <si>
    <t>【居宅】</t>
    <rPh sb="1" eb="3">
      <t>キョタク</t>
    </rPh>
    <phoneticPr fontId="29"/>
  </si>
  <si>
    <t>※</t>
    <phoneticPr fontId="29"/>
  </si>
  <si>
    <t>5</t>
    <phoneticPr fontId="29"/>
  </si>
  <si>
    <t>様式第１号の１（福祉施設等（障害）用）</t>
    <rPh sb="0" eb="2">
      <t>ヨウシキ</t>
    </rPh>
    <rPh sb="2" eb="3">
      <t>ダイ</t>
    </rPh>
    <rPh sb="4" eb="5">
      <t>ゴウ</t>
    </rPh>
    <rPh sb="8" eb="10">
      <t>フクシ</t>
    </rPh>
    <rPh sb="10" eb="12">
      <t>シセツ</t>
    </rPh>
    <rPh sb="12" eb="13">
      <t>ナド</t>
    </rPh>
    <rPh sb="17" eb="18">
      <t>セヨウ</t>
    </rPh>
    <rPh sb="18" eb="19">
      <t>フクヨウ</t>
    </rPh>
    <phoneticPr fontId="19"/>
  </si>
  <si>
    <t>1　複数の福祉施設等（障害）を開設している場合、本様式により一括での申請が可能です。</t>
    <rPh sb="2" eb="4">
      <t>フクスウ</t>
    </rPh>
    <rPh sb="5" eb="7">
      <t>フクシ</t>
    </rPh>
    <rPh sb="7" eb="9">
      <t>シセツ</t>
    </rPh>
    <rPh sb="9" eb="10">
      <t>ナド</t>
    </rPh>
    <rPh sb="15" eb="17">
      <t>カイセツ</t>
    </rPh>
    <rPh sb="21" eb="23">
      <t>バアイ</t>
    </rPh>
    <rPh sb="24" eb="25">
      <t>ホン</t>
    </rPh>
    <rPh sb="25" eb="27">
      <t>ヨウシキ</t>
    </rPh>
    <rPh sb="30" eb="32">
      <t>イッカツ</t>
    </rPh>
    <rPh sb="34" eb="36">
      <t>シンセイ</t>
    </rPh>
    <rPh sb="37" eb="39">
      <t>カノウ</t>
    </rPh>
    <phoneticPr fontId="29"/>
  </si>
  <si>
    <t>　 （福祉施設等（障害）以外の施設等との一括での申請はできませんので、その場合は分けて申請してください。）</t>
    <rPh sb="3" eb="5">
      <t>フクシ</t>
    </rPh>
    <rPh sb="5" eb="7">
      <t>シセツ</t>
    </rPh>
    <rPh sb="7" eb="8">
      <t>ナド</t>
    </rPh>
    <rPh sb="12" eb="14">
      <t>イガイ</t>
    </rPh>
    <rPh sb="15" eb="17">
      <t>シセツ</t>
    </rPh>
    <rPh sb="17" eb="18">
      <t>ナド</t>
    </rPh>
    <rPh sb="20" eb="22">
      <t>イッカツ</t>
    </rPh>
    <rPh sb="24" eb="26">
      <t>シンセイ</t>
    </rPh>
    <rPh sb="37" eb="39">
      <t>バアイ</t>
    </rPh>
    <rPh sb="40" eb="41">
      <t>ワ</t>
    </rPh>
    <rPh sb="43" eb="45">
      <t>シンセイ</t>
    </rPh>
    <phoneticPr fontId="29"/>
  </si>
  <si>
    <t>2　行が不足する場合には適宜行を追加してください。</t>
    <phoneticPr fontId="29"/>
  </si>
  <si>
    <t>3　利用者が、同一事業所内で、日中(通所)と夜(入所)の双方のサービスを受ける場合は、入所のサービスのみで申請してください。</t>
    <rPh sb="2" eb="5">
      <t>リヨウシャ</t>
    </rPh>
    <rPh sb="7" eb="9">
      <t>ドウイツ</t>
    </rPh>
    <rPh sb="9" eb="12">
      <t>ジギョウショ</t>
    </rPh>
    <rPh sb="12" eb="13">
      <t>ナイ</t>
    </rPh>
    <rPh sb="15" eb="17">
      <t>ニッチュウ</t>
    </rPh>
    <rPh sb="18" eb="20">
      <t>ツウショ</t>
    </rPh>
    <rPh sb="22" eb="23">
      <t>ヨル</t>
    </rPh>
    <rPh sb="24" eb="26">
      <t>ニュウショ</t>
    </rPh>
    <rPh sb="28" eb="30">
      <t>ソウホウ</t>
    </rPh>
    <rPh sb="36" eb="37">
      <t>ウ</t>
    </rPh>
    <rPh sb="39" eb="41">
      <t>バアイ</t>
    </rPh>
    <rPh sb="43" eb="45">
      <t>ニュウショ</t>
    </rPh>
    <rPh sb="53" eb="55">
      <t>シンセイ</t>
    </rPh>
    <phoneticPr fontId="29"/>
  </si>
  <si>
    <t>3　次の医療機関は交付対象外となります。</t>
    <rPh sb="2" eb="3">
      <t>ツギ</t>
    </rPh>
    <rPh sb="4" eb="6">
      <t>イリョウ</t>
    </rPh>
    <rPh sb="6" eb="8">
      <t>キカン</t>
    </rPh>
    <rPh sb="9" eb="11">
      <t>コウフ</t>
    </rPh>
    <rPh sb="11" eb="14">
      <t>タイショウガイ</t>
    </rPh>
    <phoneticPr fontId="29"/>
  </si>
  <si>
    <t>4　同一施設で、医科と歯科の診療報酬上の指定を両方受けている場合は、いずれか一方により申請してください。</t>
    <rPh sb="2" eb="4">
      <t>ドウイツ</t>
    </rPh>
    <rPh sb="4" eb="6">
      <t>シセツ</t>
    </rPh>
    <rPh sb="8" eb="10">
      <t>イカ</t>
    </rPh>
    <rPh sb="11" eb="13">
      <t>シカ</t>
    </rPh>
    <rPh sb="14" eb="16">
      <t>シンリョウ</t>
    </rPh>
    <rPh sb="16" eb="18">
      <t>ホウシュウ</t>
    </rPh>
    <rPh sb="18" eb="19">
      <t>ウエ</t>
    </rPh>
    <rPh sb="20" eb="22">
      <t>シテイ</t>
    </rPh>
    <rPh sb="23" eb="25">
      <t>リョウホウ</t>
    </rPh>
    <rPh sb="25" eb="26">
      <t>ウ</t>
    </rPh>
    <rPh sb="30" eb="32">
      <t>バアイ</t>
    </rPh>
    <rPh sb="38" eb="40">
      <t>イッポウ</t>
    </rPh>
    <rPh sb="43" eb="45">
      <t>シンセイ</t>
    </rPh>
    <phoneticPr fontId="29"/>
  </si>
  <si>
    <t>1　複数の福祉施設等（介護）を開設している場合、本様式により一括での申請が可能です。</t>
    <rPh sb="2" eb="4">
      <t>フクスウ</t>
    </rPh>
    <rPh sb="5" eb="7">
      <t>フクシ</t>
    </rPh>
    <rPh sb="7" eb="9">
      <t>シセツ</t>
    </rPh>
    <rPh sb="9" eb="10">
      <t>ナド</t>
    </rPh>
    <rPh sb="11" eb="13">
      <t>カイゴ</t>
    </rPh>
    <rPh sb="15" eb="17">
      <t>カイセツ</t>
    </rPh>
    <rPh sb="21" eb="23">
      <t>バアイ</t>
    </rPh>
    <rPh sb="24" eb="25">
      <t>ホン</t>
    </rPh>
    <rPh sb="25" eb="27">
      <t>ヨウシキ</t>
    </rPh>
    <rPh sb="30" eb="32">
      <t>イッカツ</t>
    </rPh>
    <rPh sb="34" eb="36">
      <t>シンセイ</t>
    </rPh>
    <rPh sb="37" eb="39">
      <t>カノウ</t>
    </rPh>
    <phoneticPr fontId="29"/>
  </si>
  <si>
    <t>　 （福祉施設等（介護）以外の施設等との一括での申請はできませんので、その場合は分けて申請してください。）</t>
    <rPh sb="3" eb="5">
      <t>フクシ</t>
    </rPh>
    <rPh sb="5" eb="7">
      <t>シセツ</t>
    </rPh>
    <rPh sb="7" eb="8">
      <t>ナド</t>
    </rPh>
    <rPh sb="9" eb="11">
      <t>カイゴ</t>
    </rPh>
    <rPh sb="12" eb="14">
      <t>イガイ</t>
    </rPh>
    <rPh sb="15" eb="17">
      <t>シセツ</t>
    </rPh>
    <rPh sb="17" eb="18">
      <t>ナド</t>
    </rPh>
    <rPh sb="20" eb="22">
      <t>イッカツ</t>
    </rPh>
    <rPh sb="24" eb="26">
      <t>シンセイ</t>
    </rPh>
    <rPh sb="37" eb="39">
      <t>バアイ</t>
    </rPh>
    <rPh sb="40" eb="41">
      <t>ワ</t>
    </rPh>
    <rPh sb="43" eb="45">
      <t>シンセイ</t>
    </rPh>
    <phoneticPr fontId="29"/>
  </si>
  <si>
    <t>事業所名</t>
    <rPh sb="0" eb="3">
      <t>ジギョウショ</t>
    </rPh>
    <rPh sb="3" eb="4">
      <t>メイ</t>
    </rPh>
    <phoneticPr fontId="19"/>
  </si>
  <si>
    <t>　１日平均利用者数（小数点未満切り捨て）を記入してください。</t>
    <phoneticPr fontId="29"/>
  </si>
  <si>
    <t>※基準日利用者数が定員を超える場合は、定員を記入してください。</t>
    <rPh sb="1" eb="4">
      <t>キジュンビ</t>
    </rPh>
    <rPh sb="4" eb="7">
      <t>リヨウシャ</t>
    </rPh>
    <rPh sb="7" eb="8">
      <t>スウ</t>
    </rPh>
    <rPh sb="9" eb="11">
      <t>テイイン</t>
    </rPh>
    <rPh sb="12" eb="13">
      <t>コ</t>
    </rPh>
    <rPh sb="15" eb="17">
      <t>バアイ</t>
    </rPh>
    <rPh sb="19" eb="21">
      <t>テイイン</t>
    </rPh>
    <rPh sb="22" eb="24">
      <t>キニュウ</t>
    </rPh>
    <phoneticPr fontId="29"/>
  </si>
  <si>
    <t>支援金申請額内訳書</t>
    <phoneticPr fontId="29"/>
  </si>
  <si>
    <t>f</t>
    <phoneticPr fontId="29"/>
  </si>
  <si>
    <t>（1施設当たり24,000円）</t>
    <rPh sb="2" eb="4">
      <t>シセツ</t>
    </rPh>
    <rPh sb="4" eb="5">
      <t>ア</t>
    </rPh>
    <rPh sb="13" eb="14">
      <t>エン</t>
    </rPh>
    <phoneticPr fontId="29"/>
  </si>
  <si>
    <t>（1施設当たり15,000円）</t>
    <rPh sb="2" eb="4">
      <t>シセツ</t>
    </rPh>
    <rPh sb="4" eb="5">
      <t>ア</t>
    </rPh>
    <rPh sb="13" eb="14">
      <t>エン</t>
    </rPh>
    <phoneticPr fontId="29"/>
  </si>
  <si>
    <t>病床数（R7.3.1現在）</t>
    <rPh sb="0" eb="3">
      <t>ビョウショウスウ</t>
    </rPh>
    <rPh sb="10" eb="12">
      <t>ゲンザイ</t>
    </rPh>
    <phoneticPr fontId="19"/>
  </si>
  <si>
    <t xml:space="preserve">【医科診療所（無床）】 </t>
    <rPh sb="1" eb="3">
      <t>イカ</t>
    </rPh>
    <rPh sb="3" eb="6">
      <t>シンリョウジョ</t>
    </rPh>
    <rPh sb="7" eb="8">
      <t>ム</t>
    </rPh>
    <rPh sb="8" eb="9">
      <t>ユカ</t>
    </rPh>
    <phoneticPr fontId="29"/>
  </si>
  <si>
    <t>（R7.3.1現在）</t>
    <rPh sb="7" eb="9">
      <t>ゲンザイ</t>
    </rPh>
    <phoneticPr fontId="29"/>
  </si>
  <si>
    <t>(22,000円)</t>
    <phoneticPr fontId="29"/>
  </si>
  <si>
    <t>(6,000円)</t>
    <phoneticPr fontId="29"/>
  </si>
  <si>
    <t>(1事業所当たり29,000円)</t>
    <rPh sb="2" eb="5">
      <t>ジギョウショ</t>
    </rPh>
    <rPh sb="5" eb="6">
      <t>ア</t>
    </rPh>
    <rPh sb="14" eb="15">
      <t>エン</t>
    </rPh>
    <phoneticPr fontId="29"/>
  </si>
  <si>
    <t>4</t>
  </si>
  <si>
    <t>3</t>
  </si>
  <si>
    <t>5</t>
  </si>
  <si>
    <t>(R6年1日当たり平均使用病床数)</t>
    <rPh sb="3" eb="4">
      <t>ネン</t>
    </rPh>
    <rPh sb="5" eb="6">
      <t>ニチ</t>
    </rPh>
    <rPh sb="6" eb="7">
      <t>ア</t>
    </rPh>
    <rPh sb="9" eb="11">
      <t>ヘイキン</t>
    </rPh>
    <rPh sb="11" eb="13">
      <t>シヨウ</t>
    </rPh>
    <rPh sb="13" eb="16">
      <t>ビョウショウスウ</t>
    </rPh>
    <phoneticPr fontId="19"/>
  </si>
  <si>
    <t>R6年1～12月
在院患者延べ数</t>
    <rPh sb="7" eb="8">
      <t>ガツ</t>
    </rPh>
    <phoneticPr fontId="29"/>
  </si>
  <si>
    <t>.</t>
    <phoneticPr fontId="29"/>
  </si>
  <si>
    <t>感染症法に基づく医療
措置協定を締結する
医療機関（R7.3.1）
&lt;該当する場合は○＞</t>
    <rPh sb="21" eb="23">
      <t>イリョウ</t>
    </rPh>
    <rPh sb="23" eb="25">
      <t>キカン</t>
    </rPh>
    <phoneticPr fontId="29"/>
  </si>
  <si>
    <r>
      <t>様式第１号の１</t>
    </r>
    <r>
      <rPr>
        <sz val="12"/>
        <rFont val="ＭＳ 明朝"/>
        <family val="1"/>
        <charset val="128"/>
      </rPr>
      <t>（保育施設（保育所等、児童養護施設等）用）</t>
    </r>
    <rPh sb="0" eb="2">
      <t>ヨウシキ</t>
    </rPh>
    <rPh sb="2" eb="3">
      <t>ダイ</t>
    </rPh>
    <rPh sb="4" eb="5">
      <t>ゴウ</t>
    </rPh>
    <rPh sb="8" eb="10">
      <t>ホイク</t>
    </rPh>
    <rPh sb="10" eb="12">
      <t>シセツ</t>
    </rPh>
    <rPh sb="13" eb="16">
      <t>ホイクジョ</t>
    </rPh>
    <rPh sb="16" eb="17">
      <t>ナド</t>
    </rPh>
    <rPh sb="18" eb="20">
      <t>ジドウ</t>
    </rPh>
    <rPh sb="20" eb="22">
      <t>ヨウゴ</t>
    </rPh>
    <rPh sb="22" eb="24">
      <t>シセツ</t>
    </rPh>
    <rPh sb="24" eb="25">
      <t>ナド</t>
    </rPh>
    <rPh sb="26" eb="27">
      <t>セヨウ</t>
    </rPh>
    <rPh sb="27" eb="28">
      <t>フクヨウ</t>
    </rPh>
    <phoneticPr fontId="19"/>
  </si>
  <si>
    <t>区分</t>
    <rPh sb="0" eb="2">
      <t>クブン</t>
    </rPh>
    <phoneticPr fontId="19"/>
  </si>
  <si>
    <t>基準日
利用者（子ども）数</t>
    <rPh sb="0" eb="3">
      <t>キジュンビ</t>
    </rPh>
    <rPh sb="4" eb="6">
      <t>リヨウ</t>
    </rPh>
    <rPh sb="6" eb="7">
      <t>シャ</t>
    </rPh>
    <rPh sb="8" eb="9">
      <t>コ</t>
    </rPh>
    <rPh sb="12" eb="13">
      <t>スウ</t>
    </rPh>
    <phoneticPr fontId="29"/>
  </si>
  <si>
    <t>認可保育所</t>
    <rPh sb="0" eb="2">
      <t>ニンカ</t>
    </rPh>
    <rPh sb="2" eb="5">
      <t>ホイクジョ</t>
    </rPh>
    <phoneticPr fontId="29"/>
  </si>
  <si>
    <t>認定こども園</t>
    <rPh sb="0" eb="2">
      <t>ニンテイ</t>
    </rPh>
    <rPh sb="5" eb="6">
      <t>エン</t>
    </rPh>
    <phoneticPr fontId="29"/>
  </si>
  <si>
    <t>幼稚園</t>
    <rPh sb="0" eb="3">
      <t>ヨウチエン</t>
    </rPh>
    <phoneticPr fontId="29"/>
  </si>
  <si>
    <t>地域型保育施設</t>
    <rPh sb="0" eb="3">
      <t>チイキガタ</t>
    </rPh>
    <rPh sb="3" eb="5">
      <t>ホイク</t>
    </rPh>
    <rPh sb="5" eb="7">
      <t>シセツ</t>
    </rPh>
    <phoneticPr fontId="29"/>
  </si>
  <si>
    <t>へき地保育所</t>
    <rPh sb="2" eb="3">
      <t>チ</t>
    </rPh>
    <rPh sb="3" eb="6">
      <t>ホイクジョ</t>
    </rPh>
    <phoneticPr fontId="29"/>
  </si>
  <si>
    <t>児童養護施設</t>
    <rPh sb="0" eb="2">
      <t>ジドウ</t>
    </rPh>
    <rPh sb="2" eb="4">
      <t>ヨウゴ</t>
    </rPh>
    <rPh sb="4" eb="6">
      <t>シセツ</t>
    </rPh>
    <phoneticPr fontId="29"/>
  </si>
  <si>
    <t>乳児院</t>
    <rPh sb="0" eb="3">
      <t>ニュウジイン</t>
    </rPh>
    <phoneticPr fontId="29"/>
  </si>
  <si>
    <t>自立援助ホーム</t>
    <rPh sb="0" eb="2">
      <t>ジリツ</t>
    </rPh>
    <rPh sb="2" eb="4">
      <t>エンジョ</t>
    </rPh>
    <phoneticPr fontId="29"/>
  </si>
  <si>
    <t>ファミリーホーム</t>
    <phoneticPr fontId="29"/>
  </si>
  <si>
    <r>
      <t>２　複数の</t>
    </r>
    <r>
      <rPr>
        <sz val="10"/>
        <rFont val="ＭＳ 明朝"/>
        <family val="1"/>
        <charset val="128"/>
      </rPr>
      <t>保育施設</t>
    </r>
    <r>
      <rPr>
        <sz val="10"/>
        <rFont val="ＭＳ 明朝"/>
        <family val="1"/>
      </rPr>
      <t>を開設している場合、本様式により一括での申請が可能です。</t>
    </r>
    <rPh sb="2" eb="4">
      <t>フクスウ</t>
    </rPh>
    <rPh sb="5" eb="7">
      <t>ホイク</t>
    </rPh>
    <rPh sb="7" eb="9">
      <t>シセツ</t>
    </rPh>
    <rPh sb="10" eb="12">
      <t>カイセツ</t>
    </rPh>
    <rPh sb="16" eb="18">
      <t>バアイ</t>
    </rPh>
    <rPh sb="19" eb="20">
      <t>ホン</t>
    </rPh>
    <rPh sb="20" eb="22">
      <t>ヨウシキ</t>
    </rPh>
    <rPh sb="25" eb="27">
      <t>イッカツ</t>
    </rPh>
    <rPh sb="29" eb="31">
      <t>シンセイ</t>
    </rPh>
    <rPh sb="32" eb="34">
      <t>カノウ</t>
    </rPh>
    <phoneticPr fontId="29"/>
  </si>
  <si>
    <r>
      <t>　 （</t>
    </r>
    <r>
      <rPr>
        <sz val="10"/>
        <rFont val="ＭＳ 明朝"/>
        <family val="1"/>
        <charset val="128"/>
      </rPr>
      <t>保育施設</t>
    </r>
    <r>
      <rPr>
        <sz val="10"/>
        <rFont val="ＭＳ 明朝"/>
        <family val="1"/>
      </rPr>
      <t>以外の施設等との一括での申請はできませんので、その場合は</t>
    </r>
    <r>
      <rPr>
        <sz val="10"/>
        <rFont val="ＭＳ 明朝"/>
        <family val="1"/>
        <charset val="128"/>
      </rPr>
      <t>分けて</t>
    </r>
    <r>
      <rPr>
        <sz val="10"/>
        <rFont val="ＭＳ 明朝"/>
        <family val="1"/>
      </rPr>
      <t>申請してください。）</t>
    </r>
    <rPh sb="3" eb="5">
      <t>ホイク</t>
    </rPh>
    <rPh sb="5" eb="7">
      <t>シセツ</t>
    </rPh>
    <rPh sb="7" eb="9">
      <t>イガイ</t>
    </rPh>
    <rPh sb="10" eb="12">
      <t>シセツ</t>
    </rPh>
    <rPh sb="12" eb="13">
      <t>ナド</t>
    </rPh>
    <rPh sb="15" eb="17">
      <t>イッカツ</t>
    </rPh>
    <rPh sb="19" eb="21">
      <t>シンセイ</t>
    </rPh>
    <rPh sb="32" eb="34">
      <t>バアイ</t>
    </rPh>
    <rPh sb="35" eb="36">
      <t>ワ</t>
    </rPh>
    <rPh sb="38" eb="40">
      <t>シンセイ</t>
    </rPh>
    <phoneticPr fontId="29"/>
  </si>
  <si>
    <t>３　行が不足する場合には適宜行を追加してください。</t>
    <phoneticPr fontId="29"/>
  </si>
  <si>
    <t>認可外保育施設</t>
    <rPh sb="0" eb="3">
      <t>ニンカガイ</t>
    </rPh>
    <rPh sb="3" eb="5">
      <t>ホイク</t>
    </rPh>
    <rPh sb="5" eb="7">
      <t>シセツ</t>
    </rPh>
    <phoneticPr fontId="29"/>
  </si>
  <si>
    <t>感染症法に基づく医療措置協定を締結する訪問看護事業（R7.3.1）
&lt;該当する場合は○＞</t>
    <rPh sb="0" eb="4">
      <t>カンセンショウホウ</t>
    </rPh>
    <rPh sb="5" eb="6">
      <t>モト</t>
    </rPh>
    <rPh sb="19" eb="21">
      <t>ホウモン</t>
    </rPh>
    <rPh sb="21" eb="23">
      <t>カンゴ</t>
    </rPh>
    <rPh sb="23" eb="25">
      <t>ジギョウ</t>
    </rPh>
    <rPh sb="35" eb="37">
      <t>ガイトウ</t>
    </rPh>
    <rPh sb="39" eb="41">
      <t>バアイ</t>
    </rPh>
    <phoneticPr fontId="29"/>
  </si>
  <si>
    <t>(1事業所当たり29,000円)※左記協定を結ぶ訪問
　 看護事業所は49,000円</t>
    <rPh sb="2" eb="5">
      <t>ジギョウショ</t>
    </rPh>
    <rPh sb="5" eb="6">
      <t>ア</t>
    </rPh>
    <rPh sb="14" eb="15">
      <t>エン</t>
    </rPh>
    <rPh sb="17" eb="19">
      <t>サキ</t>
    </rPh>
    <rPh sb="19" eb="21">
      <t>キョウテイ</t>
    </rPh>
    <rPh sb="22" eb="23">
      <t>ムス</t>
    </rPh>
    <rPh sb="24" eb="26">
      <t>ホウモン</t>
    </rPh>
    <rPh sb="29" eb="31">
      <t>カンゴ</t>
    </rPh>
    <rPh sb="31" eb="34">
      <t>ジギョウショ</t>
    </rPh>
    <rPh sb="41" eb="42">
      <t>エン</t>
    </rPh>
    <phoneticPr fontId="29"/>
  </si>
  <si>
    <t>（1施設当たり46,000円）</t>
    <rPh sb="2" eb="4">
      <t>シセツ</t>
    </rPh>
    <rPh sb="4" eb="5">
      <t>ア</t>
    </rPh>
    <rPh sb="13" eb="14">
      <t>エン</t>
    </rPh>
    <phoneticPr fontId="29"/>
  </si>
  <si>
    <t>※左記協定を結ぶ診療所は、76,000円</t>
    <rPh sb="1" eb="3">
      <t>サキ</t>
    </rPh>
    <rPh sb="3" eb="5">
      <t>キョウテイ</t>
    </rPh>
    <rPh sb="6" eb="7">
      <t>ムス</t>
    </rPh>
    <rPh sb="8" eb="11">
      <t>シンリョウジョ</t>
    </rPh>
    <rPh sb="19" eb="20">
      <t>エン</t>
    </rPh>
    <phoneticPr fontId="29"/>
  </si>
  <si>
    <r>
      <t>様式第１号の１</t>
    </r>
    <r>
      <rPr>
        <sz val="12"/>
        <rFont val="ＭＳ 明朝"/>
        <family val="1"/>
        <charset val="128"/>
      </rPr>
      <t>（福祉施設等（介護）用）</t>
    </r>
    <rPh sb="0" eb="2">
      <t>ヨウシキ</t>
    </rPh>
    <rPh sb="2" eb="3">
      <t>ダイ</t>
    </rPh>
    <rPh sb="4" eb="5">
      <t>ゴウ</t>
    </rPh>
    <rPh sb="8" eb="10">
      <t>フクシ</t>
    </rPh>
    <rPh sb="10" eb="12">
      <t>シセツ</t>
    </rPh>
    <rPh sb="12" eb="13">
      <t>ナド</t>
    </rPh>
    <rPh sb="14" eb="16">
      <t>カイゴ</t>
    </rPh>
    <rPh sb="17" eb="18">
      <t>セヨウ</t>
    </rPh>
    <rPh sb="18" eb="19">
      <t>フクヨウ</t>
    </rPh>
    <phoneticPr fontId="19"/>
  </si>
  <si>
    <t>※短期入所事業所の基準日利用者数は、基準日前1ヶ月（令和7年2月1日～2月28日（休業日を除く））の</t>
    <rPh sb="9" eb="12">
      <t>キジュンビ</t>
    </rPh>
    <rPh sb="12" eb="15">
      <t>リヨウシャ</t>
    </rPh>
    <rPh sb="15" eb="16">
      <t>スウ</t>
    </rPh>
    <phoneticPr fontId="29"/>
  </si>
  <si>
    <r>
      <t>※</t>
    </r>
    <r>
      <rPr>
        <u/>
        <sz val="11"/>
        <rFont val="ＭＳ 明朝"/>
        <family val="1"/>
        <charset val="128"/>
      </rPr>
      <t>通所の基準日利用者数は、基準日前1ヶ月（令和7年2月1日～2月28日（休業日を除く））の１日平均利用者数</t>
    </r>
    <rPh sb="1" eb="3">
      <t>ツウショ</t>
    </rPh>
    <rPh sb="4" eb="7">
      <t>キジュンビ</t>
    </rPh>
    <rPh sb="7" eb="10">
      <t>リヨウシャ</t>
    </rPh>
    <rPh sb="10" eb="11">
      <t>スウ</t>
    </rPh>
    <rPh sb="21" eb="23">
      <t>レイワ</t>
    </rPh>
    <rPh sb="24" eb="25">
      <t>ネン</t>
    </rPh>
    <rPh sb="26" eb="27">
      <t>ガツ</t>
    </rPh>
    <rPh sb="28" eb="29">
      <t>ニチ</t>
    </rPh>
    <rPh sb="31" eb="32">
      <t>ガツ</t>
    </rPh>
    <rPh sb="34" eb="35">
      <t>ニチ</t>
    </rPh>
    <rPh sb="36" eb="38">
      <t>キュウギョウ</t>
    </rPh>
    <rPh sb="38" eb="39">
      <t>ビ</t>
    </rPh>
    <rPh sb="40" eb="41">
      <t>ノゾ</t>
    </rPh>
    <phoneticPr fontId="29"/>
  </si>
  <si>
    <r>
      <t>　</t>
    </r>
    <r>
      <rPr>
        <u/>
        <sz val="11"/>
        <rFont val="ＭＳ 明朝"/>
        <family val="1"/>
        <charset val="128"/>
      </rPr>
      <t>（小数点未満切り捨て）を記入してください。（定員を超える場合は、定員を記入）</t>
    </r>
    <rPh sb="23" eb="25">
      <t>テイイン</t>
    </rPh>
    <rPh sb="26" eb="27">
      <t>コ</t>
    </rPh>
    <rPh sb="29" eb="31">
      <t>バアイ</t>
    </rPh>
    <rPh sb="33" eb="35">
      <t>テイイン</t>
    </rPh>
    <rPh sb="36" eb="38">
      <t>キニュウ</t>
    </rPh>
    <phoneticPr fontId="29"/>
  </si>
  <si>
    <t>　 （1人あたり22,000円を超える額が支給されないようにしてください。）</t>
    <phoneticPr fontId="29"/>
  </si>
  <si>
    <t>4　ある事業所で入所のサービスを受ける者が、日中は別の事業所の通所サービスの提供を受けている場合でも、当該入所施設は22,000円を</t>
    <phoneticPr fontId="29"/>
  </si>
  <si>
    <t>　　受給することができます。（通所サービスを提供している事業所は､6,000円の受給が可能です。）</t>
    <phoneticPr fontId="29"/>
  </si>
  <si>
    <t>※短期入所事業所の基準日利用者数は、基準日前1ヶ月（令和7年2月1日～2月28日（休業日を除く））の</t>
    <rPh sb="9" eb="12">
      <t>キジュンビ</t>
    </rPh>
    <rPh sb="12" eb="15">
      <t>リヨウシャ</t>
    </rPh>
    <rPh sb="15" eb="16">
      <t>スウ</t>
    </rPh>
    <rPh sb="36" eb="37">
      <t>ガツ</t>
    </rPh>
    <phoneticPr fontId="29"/>
  </si>
  <si>
    <r>
      <t>　</t>
    </r>
    <r>
      <rPr>
        <u/>
        <sz val="11"/>
        <rFont val="ＭＳ 明朝"/>
        <family val="1"/>
        <charset val="128"/>
      </rPr>
      <t>（小数点未満切り捨て）を記入してください。（定員を超える場合は、定員を記入）</t>
    </r>
    <phoneticPr fontId="29"/>
  </si>
  <si>
    <r>
      <t>※</t>
    </r>
    <r>
      <rPr>
        <u/>
        <sz val="11"/>
        <rFont val="ＭＳ Ｐ明朝"/>
        <family val="1"/>
        <charset val="128"/>
      </rPr>
      <t>算</t>
    </r>
    <r>
      <rPr>
        <sz val="11"/>
        <rFont val="ＭＳ Ｐ明朝"/>
        <family val="1"/>
        <charset val="128"/>
      </rPr>
      <t>定病床数が１床の場合、医科診療所（無床）の区分と比較して、申請額が高い方の区分に記入してください。</t>
    </r>
    <rPh sb="1" eb="3">
      <t>サンテイ</t>
    </rPh>
    <rPh sb="3" eb="6">
      <t>ビョウショウスウ</t>
    </rPh>
    <rPh sb="8" eb="9">
      <t>ショウ</t>
    </rPh>
    <rPh sb="10" eb="12">
      <t>バアイ</t>
    </rPh>
    <rPh sb="13" eb="15">
      <t>イカ</t>
    </rPh>
    <rPh sb="15" eb="18">
      <t>シンリョウジョ</t>
    </rPh>
    <rPh sb="19" eb="20">
      <t>ム</t>
    </rPh>
    <rPh sb="20" eb="21">
      <t>ユカ</t>
    </rPh>
    <rPh sb="23" eb="25">
      <t>クブン</t>
    </rPh>
    <rPh sb="26" eb="28">
      <t>ヒカク</t>
    </rPh>
    <rPh sb="31" eb="34">
      <t>シンセイガク</t>
    </rPh>
    <rPh sb="35" eb="36">
      <t>タカ</t>
    </rPh>
    <rPh sb="37" eb="38">
      <t>ホウ</t>
    </rPh>
    <rPh sb="39" eb="41">
      <t>クブン</t>
    </rPh>
    <rPh sb="42" eb="44">
      <t>キニュウ</t>
    </rPh>
    <phoneticPr fontId="29"/>
  </si>
  <si>
    <r>
      <t>※</t>
    </r>
    <r>
      <rPr>
        <u/>
        <sz val="11"/>
        <rFont val="ＭＳ Ｐ明朝"/>
        <family val="1"/>
        <charset val="128"/>
      </rPr>
      <t>算定病床数が０床（全て休床等）の場合、下記の医科診療所（無床）の区分にも記入してください。</t>
    </r>
    <rPh sb="1" eb="3">
      <t>サンテイ</t>
    </rPh>
    <rPh sb="3" eb="6">
      <t>ビョウショウスウ</t>
    </rPh>
    <rPh sb="8" eb="9">
      <t>ショウ</t>
    </rPh>
    <rPh sb="10" eb="11">
      <t>スベ</t>
    </rPh>
    <rPh sb="12" eb="13">
      <t>ヤス</t>
    </rPh>
    <rPh sb="13" eb="14">
      <t>ショウ</t>
    </rPh>
    <rPh sb="14" eb="15">
      <t>ナド</t>
    </rPh>
    <rPh sb="17" eb="19">
      <t>バアイ</t>
    </rPh>
    <rPh sb="20" eb="22">
      <t>カキ</t>
    </rPh>
    <rPh sb="23" eb="25">
      <t>イカ</t>
    </rPh>
    <rPh sb="25" eb="28">
      <t>シンリョウジョ</t>
    </rPh>
    <rPh sb="29" eb="30">
      <t>ム</t>
    </rPh>
    <rPh sb="30" eb="31">
      <t>ユカ</t>
    </rPh>
    <rPh sb="33" eb="35">
      <t>クブン</t>
    </rPh>
    <rPh sb="37" eb="39">
      <t>キニュウ</t>
    </rPh>
    <phoneticPr fontId="29"/>
  </si>
  <si>
    <r>
      <t>１　単価については</t>
    </r>
    <r>
      <rPr>
        <sz val="10"/>
        <rFont val="ＭＳ 明朝"/>
        <family val="1"/>
        <charset val="128"/>
      </rPr>
      <t>保育所等4,000</t>
    </r>
    <r>
      <rPr>
        <sz val="10"/>
        <rFont val="ＭＳ 明朝"/>
        <family val="1"/>
      </rPr>
      <t>円、児童養護施設等</t>
    </r>
    <r>
      <rPr>
        <sz val="10"/>
        <rFont val="ＭＳ 明朝"/>
        <family val="1"/>
        <charset val="128"/>
      </rPr>
      <t>33,000</t>
    </r>
    <r>
      <rPr>
        <sz val="10"/>
        <rFont val="ＭＳ 明朝"/>
        <family val="1"/>
      </rPr>
      <t>円となります。</t>
    </r>
    <rPh sb="2" eb="4">
      <t>タンカ</t>
    </rPh>
    <rPh sb="9" eb="11">
      <t>ホイク</t>
    </rPh>
    <rPh sb="11" eb="12">
      <t>ショ</t>
    </rPh>
    <rPh sb="12" eb="13">
      <t>トウ</t>
    </rPh>
    <rPh sb="18" eb="19">
      <t>エン</t>
    </rPh>
    <rPh sb="20" eb="27">
      <t>ジドウヨウゴシセツトウ</t>
    </rPh>
    <rPh sb="33" eb="34">
      <t>エン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</si>
</sst>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床&quot;"/>
    <numFmt numFmtId="178" formatCode="#,##0&quot;人&quot;"/>
  </numFmts>
  <fonts count="54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8"/>
      <name val="ＭＳ Ｐ明朝"/>
      <family val="1"/>
    </font>
    <font>
      <sz val="10"/>
      <name val="ＭＳ Ｐゴシック"/>
      <family val="3"/>
      <charset val="128"/>
    </font>
    <font>
      <sz val="6"/>
      <name val="ＭＳ Ｐゴシック"/>
      <family val="3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</font>
    <font>
      <sz val="14"/>
      <name val="ＭＳ 明朝"/>
      <family val="1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</font>
    <font>
      <sz val="16"/>
      <name val="ＭＳ 明朝"/>
      <family val="1"/>
      <charset val="128"/>
    </font>
    <font>
      <sz val="13"/>
      <name val="ＭＳ 明朝"/>
      <family val="1"/>
    </font>
    <font>
      <sz val="13"/>
      <name val="ＭＳ 明朝"/>
      <family val="1"/>
      <charset val="128"/>
    </font>
    <font>
      <sz val="16"/>
      <name val="ＭＳ 明朝"/>
      <family val="1"/>
    </font>
    <font>
      <sz val="9"/>
      <name val="ＭＳ 明朝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1.5"/>
      <name val="ＭＳ 明朝"/>
      <family val="1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49" fontId="20" fillId="25" borderId="10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Alignment="1">
      <alignment vertical="center" shrinkToFit="1"/>
    </xf>
    <xf numFmtId="38" fontId="20" fillId="26" borderId="20" xfId="47" applyFont="1" applyFill="1" applyBorder="1" applyAlignment="1">
      <alignment horizontal="right" vertical="center" shrinkToFit="1"/>
    </xf>
    <xf numFmtId="0" fontId="0" fillId="27" borderId="0" xfId="0" applyFill="1">
      <alignment vertical="center"/>
    </xf>
    <xf numFmtId="0" fontId="21" fillId="0" borderId="23" xfId="0" applyFont="1" applyBorder="1">
      <alignment vertical="center"/>
    </xf>
    <xf numFmtId="0" fontId="21" fillId="0" borderId="0" xfId="0" applyFont="1" applyFill="1">
      <alignment vertical="center"/>
    </xf>
    <xf numFmtId="0" fontId="0" fillId="27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25" fillId="0" borderId="0" xfId="0" applyFont="1">
      <alignment vertical="center"/>
    </xf>
    <xf numFmtId="49" fontId="20" fillId="25" borderId="10" xfId="0" applyNumberFormat="1" applyFont="1" applyFill="1" applyBorder="1" applyAlignment="1">
      <alignment horizontal="right" vertical="center" shrinkToFit="1"/>
    </xf>
    <xf numFmtId="0" fontId="30" fillId="24" borderId="15" xfId="0" applyFont="1" applyFill="1" applyBorder="1" applyAlignment="1">
      <alignment vertical="center" wrapText="1"/>
    </xf>
    <xf numFmtId="38" fontId="20" fillId="26" borderId="17" xfId="47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3" fillId="24" borderId="14" xfId="0" applyFont="1" applyFill="1" applyBorder="1" applyAlignment="1">
      <alignment horizontal="center" vertical="center" wrapText="1" shrinkToFit="1"/>
    </xf>
    <xf numFmtId="49" fontId="33" fillId="25" borderId="10" xfId="0" applyNumberFormat="1" applyFont="1" applyFill="1" applyBorder="1" applyAlignment="1">
      <alignment vertical="center" shrinkToFit="1"/>
    </xf>
    <xf numFmtId="0" fontId="32" fillId="0" borderId="0" xfId="0" applyFont="1" applyAlignment="1">
      <alignment horizontal="left" vertical="center"/>
    </xf>
    <xf numFmtId="0" fontId="33" fillId="0" borderId="0" xfId="0" applyFont="1" applyBorder="1" applyAlignment="1">
      <alignment vertical="center"/>
    </xf>
    <xf numFmtId="49" fontId="33" fillId="25" borderId="10" xfId="0" applyNumberFormat="1" applyFont="1" applyFill="1" applyBorder="1" applyAlignment="1">
      <alignment horizontal="right" vertical="center" shrinkToFit="1"/>
    </xf>
    <xf numFmtId="49" fontId="33" fillId="0" borderId="0" xfId="0" applyNumberFormat="1" applyFont="1" applyFill="1" applyAlignment="1">
      <alignment vertical="center" shrinkToFit="1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0" fillId="25" borderId="10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38" fontId="20" fillId="0" borderId="0" xfId="0" applyNumberFormat="1" applyFont="1">
      <alignment vertical="center"/>
    </xf>
    <xf numFmtId="0" fontId="34" fillId="0" borderId="0" xfId="0" applyFont="1">
      <alignment vertical="center"/>
    </xf>
    <xf numFmtId="0" fontId="20" fillId="0" borderId="0" xfId="0" applyFont="1" applyFill="1">
      <alignment vertical="center"/>
    </xf>
    <xf numFmtId="49" fontId="20" fillId="25" borderId="17" xfId="0" applyNumberFormat="1" applyFont="1" applyFill="1" applyBorder="1" applyAlignment="1">
      <alignment horizontal="right" vertical="center" shrinkToFit="1"/>
    </xf>
    <xf numFmtId="49" fontId="20" fillId="25" borderId="17" xfId="0" applyNumberFormat="1" applyFont="1" applyFill="1" applyBorder="1" applyAlignment="1">
      <alignment vertical="center" shrinkToFit="1"/>
    </xf>
    <xf numFmtId="38" fontId="20" fillId="25" borderId="27" xfId="47" applyFont="1" applyFill="1" applyBorder="1" applyAlignment="1">
      <alignment vertical="center" shrinkToFit="1"/>
    </xf>
    <xf numFmtId="38" fontId="20" fillId="25" borderId="17" xfId="47" applyFont="1" applyFill="1" applyBorder="1" applyAlignment="1">
      <alignment vertical="center" shrinkToFit="1"/>
    </xf>
    <xf numFmtId="49" fontId="20" fillId="0" borderId="0" xfId="0" applyNumberFormat="1" applyFont="1" applyAlignment="1">
      <alignment vertical="center" shrinkToFit="1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0" fillId="24" borderId="14" xfId="0" applyFont="1" applyFill="1" applyBorder="1" applyAlignment="1">
      <alignment horizontal="center" vertical="center" wrapText="1" shrinkToFit="1"/>
    </xf>
    <xf numFmtId="0" fontId="20" fillId="24" borderId="15" xfId="0" applyFont="1" applyFill="1" applyBorder="1" applyAlignment="1">
      <alignment horizontal="center" vertical="center" wrapText="1" shrinkToFit="1"/>
    </xf>
    <xf numFmtId="38" fontId="20" fillId="26" borderId="21" xfId="47" applyFont="1" applyFill="1" applyBorder="1" applyAlignment="1">
      <alignment horizontal="right" vertical="center" shrinkToFit="1"/>
    </xf>
    <xf numFmtId="38" fontId="20" fillId="26" borderId="22" xfId="47" applyFont="1" applyFill="1" applyBorder="1" applyAlignment="1">
      <alignment horizontal="right" vertical="center" shrinkToFit="1"/>
    </xf>
    <xf numFmtId="49" fontId="36" fillId="0" borderId="17" xfId="0" applyNumberFormat="1" applyFont="1" applyFill="1" applyBorder="1" applyAlignment="1">
      <alignment horizontal="center" vertical="center" wrapText="1" shrinkToFit="1"/>
    </xf>
    <xf numFmtId="49" fontId="37" fillId="0" borderId="27" xfId="0" applyNumberFormat="1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>
      <alignment horizontal="center" vertical="center" shrinkToFit="1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 shrinkToFit="1"/>
    </xf>
    <xf numFmtId="0" fontId="20" fillId="24" borderId="15" xfId="0" applyFont="1" applyFill="1" applyBorder="1" applyAlignment="1">
      <alignment horizontal="center" vertical="center" wrapText="1" shrinkToFit="1"/>
    </xf>
    <xf numFmtId="49" fontId="33" fillId="25" borderId="27" xfId="0" applyNumberFormat="1" applyFont="1" applyFill="1" applyBorder="1" applyAlignment="1">
      <alignment horizontal="left" vertical="center" shrinkToFit="1"/>
    </xf>
    <xf numFmtId="49" fontId="33" fillId="25" borderId="20" xfId="0" applyNumberFormat="1" applyFont="1" applyFill="1" applyBorder="1" applyAlignment="1">
      <alignment horizontal="left" vertical="center" shrinkToFit="1"/>
    </xf>
    <xf numFmtId="49" fontId="33" fillId="0" borderId="27" xfId="0" applyNumberFormat="1" applyFont="1" applyFill="1" applyBorder="1" applyAlignment="1">
      <alignment horizontal="center" vertical="center" wrapText="1" shrinkToFit="1"/>
    </xf>
    <xf numFmtId="49" fontId="33" fillId="0" borderId="27" xfId="0" applyNumberFormat="1" applyFont="1" applyFill="1" applyBorder="1" applyAlignment="1">
      <alignment horizontal="center" vertical="center" shrinkToFit="1"/>
    </xf>
    <xf numFmtId="38" fontId="33" fillId="26" borderId="21" xfId="47" applyFont="1" applyFill="1" applyBorder="1" applyAlignment="1">
      <alignment horizontal="right" vertical="center" shrinkToFit="1"/>
    </xf>
    <xf numFmtId="38" fontId="33" fillId="26" borderId="22" xfId="47" applyFont="1" applyFill="1" applyBorder="1" applyAlignment="1">
      <alignment horizontal="right" vertical="center" shrinkToFit="1"/>
    </xf>
    <xf numFmtId="0" fontId="33" fillId="24" borderId="14" xfId="0" applyFont="1" applyFill="1" applyBorder="1" applyAlignment="1">
      <alignment horizontal="center" vertical="center"/>
    </xf>
    <xf numFmtId="0" fontId="33" fillId="24" borderId="15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0" fontId="33" fillId="24" borderId="19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4" borderId="15" xfId="0" applyFont="1" applyFill="1" applyBorder="1" applyAlignment="1">
      <alignment horizontal="center" vertical="center" wrapText="1"/>
    </xf>
    <xf numFmtId="49" fontId="20" fillId="25" borderId="27" xfId="0" applyNumberFormat="1" applyFont="1" applyFill="1" applyBorder="1" applyAlignment="1">
      <alignment horizontal="left" vertical="center" shrinkToFit="1"/>
    </xf>
    <xf numFmtId="49" fontId="20" fillId="25" borderId="20" xfId="0" applyNumberFormat="1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49" fontId="20" fillId="0" borderId="27" xfId="0" applyNumberFormat="1" applyFont="1" applyFill="1" applyBorder="1" applyAlignment="1">
      <alignment horizontal="center" vertical="center" wrapText="1" shrinkToFit="1"/>
    </xf>
    <xf numFmtId="49" fontId="20" fillId="0" borderId="27" xfId="0" applyNumberFormat="1" applyFont="1" applyFill="1" applyBorder="1" applyAlignment="1">
      <alignment horizontal="center" vertical="center" shrinkToFit="1"/>
    </xf>
    <xf numFmtId="3" fontId="20" fillId="26" borderId="21" xfId="47" applyNumberFormat="1" applyFont="1" applyFill="1" applyBorder="1" applyAlignment="1">
      <alignment horizontal="right" vertical="center" shrinkToFit="1"/>
    </xf>
    <xf numFmtId="0" fontId="20" fillId="26" borderId="22" xfId="47" applyNumberFormat="1" applyFont="1" applyFill="1" applyBorder="1" applyAlignment="1">
      <alignment horizontal="right" vertical="center" shrinkToFit="1"/>
    </xf>
    <xf numFmtId="49" fontId="20" fillId="0" borderId="17" xfId="0" applyNumberFormat="1" applyFont="1" applyBorder="1" applyAlignment="1">
      <alignment horizontal="center" vertical="center" wrapText="1" shrinkToFit="1"/>
    </xf>
    <xf numFmtId="49" fontId="20" fillId="0" borderId="27" xfId="0" applyNumberFormat="1" applyFont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>
      <alignment vertical="center"/>
    </xf>
    <xf numFmtId="0" fontId="39" fillId="24" borderId="15" xfId="0" applyFont="1" applyFill="1" applyBorder="1" applyAlignment="1">
      <alignment horizontal="center" vertical="center" wrapText="1"/>
    </xf>
    <xf numFmtId="0" fontId="32" fillId="24" borderId="15" xfId="0" applyFont="1" applyFill="1" applyBorder="1" applyAlignment="1">
      <alignment horizontal="center" vertical="center" wrapText="1"/>
    </xf>
    <xf numFmtId="38" fontId="33" fillId="25" borderId="27" xfId="47" applyFont="1" applyFill="1" applyBorder="1" applyAlignment="1">
      <alignment horizontal="right" vertical="center" shrinkToFit="1"/>
    </xf>
    <xf numFmtId="0" fontId="33" fillId="0" borderId="0" xfId="0" applyFont="1" applyFill="1">
      <alignment vertical="center"/>
    </xf>
    <xf numFmtId="0" fontId="40" fillId="0" borderId="0" xfId="0" applyFont="1" applyFill="1">
      <alignment vertical="center"/>
    </xf>
    <xf numFmtId="0" fontId="33" fillId="24" borderId="24" xfId="0" applyFont="1" applyFill="1" applyBorder="1" applyAlignment="1">
      <alignment horizontal="center" vertical="center"/>
    </xf>
    <xf numFmtId="0" fontId="33" fillId="24" borderId="12" xfId="0" applyFont="1" applyFill="1" applyBorder="1" applyAlignment="1">
      <alignment horizontal="center" vertical="center"/>
    </xf>
    <xf numFmtId="0" fontId="41" fillId="24" borderId="15" xfId="0" applyFont="1" applyFill="1" applyBorder="1" applyAlignment="1">
      <alignment horizontal="center" vertical="center" wrapText="1"/>
    </xf>
    <xf numFmtId="49" fontId="33" fillId="25" borderId="10" xfId="0" applyNumberFormat="1" applyFont="1" applyFill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28" fillId="24" borderId="18" xfId="0" applyFont="1" applyFill="1" applyBorder="1" applyAlignment="1">
      <alignment horizontal="left" vertical="center" wrapText="1"/>
    </xf>
    <xf numFmtId="0" fontId="28" fillId="24" borderId="11" xfId="0" applyFont="1" applyFill="1" applyBorder="1" applyAlignment="1">
      <alignment horizontal="left" vertical="center" wrapText="1"/>
    </xf>
    <xf numFmtId="0" fontId="28" fillId="24" borderId="24" xfId="0" applyFont="1" applyFill="1" applyBorder="1" applyAlignment="1">
      <alignment horizontal="left" vertical="center" wrapText="1"/>
    </xf>
    <xf numFmtId="0" fontId="28" fillId="24" borderId="12" xfId="0" applyFont="1" applyFill="1" applyBorder="1" applyAlignment="1">
      <alignment horizontal="left" vertical="center" wrapText="1"/>
    </xf>
    <xf numFmtId="0" fontId="44" fillId="24" borderId="15" xfId="0" applyFont="1" applyFill="1" applyBorder="1" applyAlignment="1">
      <alignment horizontal="left" vertical="center" wrapText="1"/>
    </xf>
    <xf numFmtId="0" fontId="28" fillId="24" borderId="19" xfId="0" applyFont="1" applyFill="1" applyBorder="1" applyAlignment="1">
      <alignment horizontal="left" vertical="center" wrapText="1"/>
    </xf>
    <xf numFmtId="0" fontId="28" fillId="24" borderId="13" xfId="0" applyFont="1" applyFill="1" applyBorder="1" applyAlignment="1">
      <alignment horizontal="left" vertical="center" wrapText="1"/>
    </xf>
    <xf numFmtId="0" fontId="44" fillId="24" borderId="16" xfId="0" applyFont="1" applyFill="1" applyBorder="1" applyAlignment="1">
      <alignment horizontal="left" vertical="center" wrapText="1"/>
    </xf>
    <xf numFmtId="49" fontId="33" fillId="25" borderId="27" xfId="47" applyNumberFormat="1" applyFont="1" applyFill="1" applyBorder="1" applyAlignment="1">
      <alignment horizontal="center" vertical="center" shrinkToFit="1"/>
    </xf>
    <xf numFmtId="49" fontId="33" fillId="25" borderId="20" xfId="47" applyNumberFormat="1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>
      <alignment horizontal="center" vertical="center" shrinkToFit="1"/>
    </xf>
    <xf numFmtId="0" fontId="33" fillId="24" borderId="25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 shrinkToFit="1"/>
    </xf>
    <xf numFmtId="0" fontId="33" fillId="24" borderId="0" xfId="0" applyFont="1" applyFill="1" applyBorder="1" applyAlignment="1">
      <alignment horizontal="center" vertical="center"/>
    </xf>
    <xf numFmtId="0" fontId="33" fillId="24" borderId="24" xfId="0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5" xfId="0" applyFont="1" applyFill="1" applyBorder="1" applyAlignment="1">
      <alignment horizontal="center" vertical="center" wrapText="1" shrinkToFit="1"/>
    </xf>
    <xf numFmtId="0" fontId="33" fillId="24" borderId="26" xfId="0" applyFont="1" applyFill="1" applyBorder="1" applyAlignment="1">
      <alignment horizontal="center" vertical="center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45" fillId="24" borderId="15" xfId="0" applyFont="1" applyFill="1" applyBorder="1" applyAlignment="1">
      <alignment horizontal="center" vertical="center" wrapText="1" shrinkToFit="1"/>
    </xf>
    <xf numFmtId="49" fontId="20" fillId="25" borderId="28" xfId="0" applyNumberFormat="1" applyFont="1" applyFill="1" applyBorder="1" applyAlignment="1">
      <alignment horizontal="left" vertical="center" shrinkToFit="1"/>
    </xf>
    <xf numFmtId="49" fontId="33" fillId="25" borderId="27" xfId="47" applyNumberFormat="1" applyFont="1" applyFill="1" applyBorder="1" applyAlignment="1">
      <alignment horizontal="right" vertical="center" shrinkToFit="1"/>
    </xf>
    <xf numFmtId="49" fontId="33" fillId="25" borderId="20" xfId="47" applyNumberFormat="1" applyFont="1" applyFill="1" applyBorder="1" applyAlignment="1">
      <alignment horizontal="right" vertical="center" shrinkToFit="1"/>
    </xf>
    <xf numFmtId="0" fontId="46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8" borderId="18" xfId="0" applyFont="1" applyFill="1" applyBorder="1" applyAlignment="1">
      <alignment horizontal="center" vertical="center" wrapText="1"/>
    </xf>
    <xf numFmtId="0" fontId="33" fillId="28" borderId="11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33" fillId="28" borderId="24" xfId="0" applyFont="1" applyFill="1" applyBorder="1" applyAlignment="1">
      <alignment horizontal="center" vertical="center" wrapText="1"/>
    </xf>
    <xf numFmtId="0" fontId="33" fillId="28" borderId="12" xfId="0" applyFont="1" applyFill="1" applyBorder="1" applyAlignment="1">
      <alignment horizontal="center" vertical="center" wrapText="1"/>
    </xf>
    <xf numFmtId="0" fontId="33" fillId="24" borderId="24" xfId="0" applyFont="1" applyFill="1" applyBorder="1" applyAlignment="1">
      <alignment horizontal="center" vertical="center" wrapText="1" shrinkToFit="1"/>
    </xf>
    <xf numFmtId="0" fontId="33" fillId="24" borderId="12" xfId="0" applyFont="1" applyFill="1" applyBorder="1" applyAlignment="1">
      <alignment horizontal="center" vertical="center" wrapText="1" shrinkToFit="1"/>
    </xf>
    <xf numFmtId="0" fontId="20" fillId="24" borderId="15" xfId="0" applyFont="1" applyFill="1" applyBorder="1" applyAlignment="1">
      <alignment horizontal="center" vertical="center" shrinkToFit="1"/>
    </xf>
    <xf numFmtId="0" fontId="33" fillId="24" borderId="24" xfId="0" applyFont="1" applyFill="1" applyBorder="1" applyAlignment="1">
      <alignment horizontal="right" vertical="center" wrapText="1" shrinkToFit="1"/>
    </xf>
    <xf numFmtId="0" fontId="32" fillId="24" borderId="0" xfId="0" applyFont="1" applyFill="1" applyBorder="1" applyAlignment="1">
      <alignment horizontal="center" vertical="center" wrapText="1" shrinkToFit="1"/>
    </xf>
    <xf numFmtId="0" fontId="20" fillId="24" borderId="19" xfId="0" applyFont="1" applyFill="1" applyBorder="1" applyAlignment="1">
      <alignment horizontal="center" vertical="center" wrapText="1"/>
    </xf>
    <xf numFmtId="0" fontId="33" fillId="28" borderId="24" xfId="0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horizontal="center" vertical="center"/>
    </xf>
    <xf numFmtId="0" fontId="33" fillId="28" borderId="19" xfId="0" applyFont="1" applyFill="1" applyBorder="1" applyAlignment="1">
      <alignment horizontal="center" vertical="center"/>
    </xf>
    <xf numFmtId="0" fontId="33" fillId="28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 shrinkToFit="1"/>
    </xf>
    <xf numFmtId="38" fontId="20" fillId="25" borderId="27" xfId="47" applyFont="1" applyFill="1" applyBorder="1" applyAlignment="1">
      <alignment horizontal="right" vertical="center" shrinkToFit="1"/>
    </xf>
    <xf numFmtId="38" fontId="20" fillId="25" borderId="20" xfId="47" applyFont="1" applyFill="1" applyBorder="1" applyAlignment="1">
      <alignment horizontal="right" vertical="center" shrinkToFit="1"/>
    </xf>
    <xf numFmtId="178" fontId="20" fillId="25" borderId="17" xfId="0" applyNumberFormat="1" applyFont="1" applyFill="1" applyBorder="1" applyAlignment="1">
      <alignment horizontal="right" vertical="center" shrinkToFit="1"/>
    </xf>
    <xf numFmtId="177" fontId="20" fillId="25" borderId="28" xfId="0" applyNumberFormat="1" applyFont="1" applyFill="1" applyBorder="1" applyAlignment="1">
      <alignment horizontal="right" vertical="center" shrinkToFit="1"/>
    </xf>
    <xf numFmtId="177" fontId="20" fillId="25" borderId="20" xfId="0" applyNumberFormat="1" applyFont="1" applyFill="1" applyBorder="1" applyAlignment="1">
      <alignment horizontal="right" vertical="center" shrinkToFit="1"/>
    </xf>
    <xf numFmtId="3" fontId="20" fillId="26" borderId="20" xfId="47" applyNumberFormat="1" applyFont="1" applyFill="1" applyBorder="1" applyAlignment="1">
      <alignment horizontal="right" vertical="center" shrinkToFit="1"/>
    </xf>
    <xf numFmtId="0" fontId="20" fillId="24" borderId="27" xfId="0" applyFont="1" applyFill="1" applyBorder="1" applyAlignment="1">
      <alignment horizontal="center" vertical="center" wrapText="1" shrinkToFit="1"/>
    </xf>
    <xf numFmtId="0" fontId="20" fillId="24" borderId="28" xfId="0" applyFont="1" applyFill="1" applyBorder="1" applyAlignment="1">
      <alignment horizontal="center" vertical="center" wrapText="1" shrinkToFit="1"/>
    </xf>
    <xf numFmtId="0" fontId="20" fillId="24" borderId="20" xfId="0" applyFont="1" applyFill="1" applyBorder="1" applyAlignment="1">
      <alignment horizontal="center" vertical="center" wrapText="1" shrinkToFit="1"/>
    </xf>
    <xf numFmtId="0" fontId="33" fillId="24" borderId="18" xfId="0" applyFont="1" applyFill="1" applyBorder="1" applyAlignment="1">
      <alignment horizontal="center" vertical="center" wrapText="1" shrinkToFit="1"/>
    </xf>
    <xf numFmtId="0" fontId="33" fillId="24" borderId="11" xfId="0" applyFont="1" applyFill="1" applyBorder="1" applyAlignment="1">
      <alignment horizontal="center" vertical="center" wrapText="1" shrinkToFit="1"/>
    </xf>
    <xf numFmtId="0" fontId="33" fillId="24" borderId="15" xfId="0" applyFont="1" applyFill="1" applyBorder="1" applyAlignment="1">
      <alignment horizontal="center" vertical="center" wrapText="1" shrinkToFit="1"/>
    </xf>
    <xf numFmtId="0" fontId="32" fillId="24" borderId="15" xfId="0" applyFont="1" applyFill="1" applyBorder="1" applyAlignment="1">
      <alignment horizontal="center" vertical="center" wrapText="1" shrinkToFit="1"/>
    </xf>
    <xf numFmtId="0" fontId="33" fillId="24" borderId="15" xfId="0" applyFont="1" applyFill="1" applyBorder="1" applyAlignment="1">
      <alignment horizontal="center" vertical="center" shrinkToFit="1"/>
    </xf>
    <xf numFmtId="0" fontId="33" fillId="24" borderId="16" xfId="0" applyFont="1" applyFill="1" applyBorder="1" applyAlignment="1">
      <alignment horizontal="center" vertical="center" wrapText="1" shrinkToFit="1"/>
    </xf>
    <xf numFmtId="0" fontId="33" fillId="24" borderId="19" xfId="0" applyFont="1" applyFill="1" applyBorder="1" applyAlignment="1">
      <alignment horizontal="center" vertical="center" wrapText="1" shrinkToFit="1"/>
    </xf>
    <xf numFmtId="0" fontId="33" fillId="24" borderId="13" xfId="0" applyFont="1" applyFill="1" applyBorder="1" applyAlignment="1">
      <alignment horizontal="center" vertical="center" wrapText="1" shrinkToFit="1"/>
    </xf>
    <xf numFmtId="0" fontId="33" fillId="24" borderId="16" xfId="0" applyFont="1" applyFill="1" applyBorder="1" applyAlignment="1">
      <alignment horizontal="center" vertical="center" shrinkToFit="1"/>
    </xf>
    <xf numFmtId="177" fontId="20" fillId="25" borderId="17" xfId="0" applyNumberFormat="1" applyFont="1" applyFill="1" applyBorder="1" applyAlignment="1">
      <alignment horizontal="right" vertical="center" shrinkToFit="1"/>
    </xf>
    <xf numFmtId="177" fontId="20" fillId="25" borderId="17" xfId="0" applyNumberFormat="1" applyFont="1" applyFill="1" applyBorder="1" applyAlignment="1">
      <alignment horizontal="right" vertical="center" shrinkToFit="1"/>
    </xf>
    <xf numFmtId="0" fontId="48" fillId="0" borderId="0" xfId="0" applyFont="1">
      <alignment vertical="center"/>
    </xf>
    <xf numFmtId="0" fontId="21" fillId="24" borderId="14" xfId="0" applyFont="1" applyFill="1" applyBorder="1" applyAlignment="1">
      <alignment horizontal="center" vertical="center" wrapText="1"/>
    </xf>
    <xf numFmtId="0" fontId="32" fillId="24" borderId="14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wrapText="1"/>
    </xf>
    <xf numFmtId="0" fontId="32" fillId="24" borderId="15" xfId="0" applyFont="1" applyFill="1" applyBorder="1" applyAlignment="1">
      <alignment horizontal="center" vertical="center" wrapText="1"/>
    </xf>
    <xf numFmtId="0" fontId="32" fillId="24" borderId="15" xfId="0" applyFont="1" applyFill="1" applyBorder="1" applyAlignment="1">
      <alignment horizontal="center" vertical="center" shrinkToFit="1"/>
    </xf>
    <xf numFmtId="0" fontId="40" fillId="24" borderId="15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 shrinkToFit="1"/>
    </xf>
    <xf numFmtId="0" fontId="20" fillId="25" borderId="20" xfId="0" applyNumberFormat="1" applyFont="1" applyFill="1" applyBorder="1" applyAlignment="1">
      <alignment horizontal="center" vertical="center" shrinkToFit="1"/>
    </xf>
    <xf numFmtId="0" fontId="40" fillId="24" borderId="14" xfId="0" applyFont="1" applyFill="1" applyBorder="1" applyAlignment="1">
      <alignment horizontal="center" vertical="center" wrapText="1"/>
    </xf>
    <xf numFmtId="49" fontId="33" fillId="25" borderId="28" xfId="0" applyNumberFormat="1" applyFont="1" applyFill="1" applyBorder="1" applyAlignment="1">
      <alignment horizontal="left" vertical="center" shrinkToFit="1"/>
    </xf>
    <xf numFmtId="0" fontId="20" fillId="25" borderId="17" xfId="0" applyFont="1" applyFill="1" applyBorder="1" applyAlignment="1">
      <alignment horizontal="center" vertical="center" shrinkToFit="1"/>
    </xf>
    <xf numFmtId="49" fontId="31" fillId="0" borderId="29" xfId="0" applyNumberFormat="1" applyFont="1" applyFill="1" applyBorder="1" applyAlignment="1">
      <alignment horizontal="center" vertical="center" wrapText="1" shrinkToFit="1"/>
    </xf>
    <xf numFmtId="38" fontId="31" fillId="26" borderId="21" xfId="47" applyFont="1" applyFill="1" applyBorder="1" applyAlignment="1">
      <alignment horizontal="right" vertical="center" shrinkToFit="1"/>
    </xf>
    <xf numFmtId="49" fontId="51" fillId="0" borderId="30" xfId="0" applyNumberFormat="1" applyFont="1" applyFill="1" applyBorder="1" applyAlignment="1">
      <alignment horizontal="center" vertical="center" wrapText="1" shrinkToFit="1"/>
    </xf>
    <xf numFmtId="38" fontId="31" fillId="26" borderId="22" xfId="47" applyFont="1" applyFill="1" applyBorder="1" applyAlignment="1">
      <alignment horizontal="right" vertical="center" shrinkToFit="1"/>
    </xf>
    <xf numFmtId="0" fontId="52" fillId="0" borderId="0" xfId="0" applyFont="1" applyAlignment="1">
      <alignment horizontal="left" vertical="center"/>
    </xf>
    <xf numFmtId="0" fontId="52" fillId="0" borderId="0" xfId="0" applyFont="1">
      <alignment vertical="center"/>
    </xf>
    <xf numFmtId="0" fontId="33" fillId="24" borderId="15" xfId="0" applyFont="1" applyFill="1" applyBorder="1" applyAlignment="1">
      <alignment horizontal="center" vertical="center" shrinkToFit="1"/>
    </xf>
    <xf numFmtId="0" fontId="33" fillId="25" borderId="10" xfId="0" applyNumberFormat="1" applyFont="1" applyFill="1" applyBorder="1" applyAlignment="1">
      <alignment horizontal="center" vertical="center" shrinkToFit="1"/>
    </xf>
    <xf numFmtId="38" fontId="33" fillId="26" borderId="20" xfId="47" applyFont="1" applyFill="1" applyBorder="1" applyAlignment="1">
      <alignment horizontal="right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53" fillId="24" borderId="15" xfId="0" applyFont="1" applyFill="1" applyBorder="1" applyAlignment="1">
      <alignment horizontal="center" vertical="center" wrapText="1"/>
    </xf>
  </cellXfs>
  <cellStyles count="48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パーセント 2" xfId="28" xr:uid="{00000000-0005-0000-0000-00001B000000}"/>
    <cellStyle name="メモ" xfId="29" xr:uid="{00000000-0005-0000-0000-00001C000000}"/>
    <cellStyle name="リンク セル" xfId="30" xr:uid="{00000000-0005-0000-0000-00001D000000}"/>
    <cellStyle name="悪い" xfId="33" xr:uid="{00000000-0005-0000-0000-00001E000000}"/>
    <cellStyle name="計算" xfId="43" xr:uid="{00000000-0005-0000-0000-00001F000000}"/>
    <cellStyle name="警告文" xfId="45" xr:uid="{00000000-0005-0000-0000-000020000000}"/>
    <cellStyle name="桁区切り" xfId="47" builtinId="6"/>
    <cellStyle name="桁区切り 2" xfId="34" xr:uid="{00000000-0005-0000-0000-000022000000}"/>
    <cellStyle name="桁区切り 3" xfId="35" xr:uid="{00000000-0005-0000-0000-000023000000}"/>
    <cellStyle name="見出し 1" xfId="39" xr:uid="{00000000-0005-0000-0000-000024000000}"/>
    <cellStyle name="見出し 2" xfId="40" xr:uid="{00000000-0005-0000-0000-000025000000}"/>
    <cellStyle name="見出し 3" xfId="41" xr:uid="{00000000-0005-0000-0000-000026000000}"/>
    <cellStyle name="見出し 4" xfId="42" xr:uid="{00000000-0005-0000-0000-000027000000}"/>
    <cellStyle name="集計" xfId="46" xr:uid="{00000000-0005-0000-0000-000028000000}"/>
    <cellStyle name="出力" xfId="32" xr:uid="{00000000-0005-0000-0000-000029000000}"/>
    <cellStyle name="説明文" xfId="44" xr:uid="{00000000-0005-0000-0000-00002A000000}"/>
    <cellStyle name="入力" xfId="31" xr:uid="{00000000-0005-0000-0000-00002B000000}"/>
    <cellStyle name="標準" xfId="0" builtinId="0"/>
    <cellStyle name="標準 2" xfId="36" xr:uid="{00000000-0005-0000-0000-00002D000000}"/>
    <cellStyle name="標準 3" xfId="37" xr:uid="{00000000-0005-0000-0000-00002E000000}"/>
    <cellStyle name="良い" xfId="38" xr:uid="{00000000-0005-0000-0000-00002F000000}"/>
  </cellStyles>
  <dxfs count="0"/>
  <tableStyles count="0" defaultTableStyle="TableStyleMedium2" defaultPivotStyle="PivotStyleLight16"/>
  <colors>
    <mruColors>
      <color rgb="FFFFFFCC"/>
      <color rgb="FFFFFF99"/>
      <color rgb="FFE9FFFF"/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624840</xdr:colOff>
      <xdr:row>0</xdr:row>
      <xdr:rowOff>106680</xdr:rowOff>
    </xdr:from>
    <xdr:to>
      <xdr:col>7</xdr:col>
      <xdr:colOff>1181100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38900" y="10668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0</xdr:row>
      <xdr:rowOff>129540</xdr:rowOff>
    </xdr:from>
    <xdr:to>
      <xdr:col>7</xdr:col>
      <xdr:colOff>1104900</xdr:colOff>
      <xdr:row>2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362700" y="12954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0</xdr:row>
      <xdr:rowOff>99060</xdr:rowOff>
    </xdr:from>
    <xdr:to>
      <xdr:col>6</xdr:col>
      <xdr:colOff>944880</xdr:colOff>
      <xdr:row>2</xdr:row>
      <xdr:rowOff>106680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707380" y="9906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739140</xdr:colOff>
      <xdr:row>0</xdr:row>
      <xdr:rowOff>83820</xdr:rowOff>
    </xdr:from>
    <xdr:to>
      <xdr:col>6</xdr:col>
      <xdr:colOff>1188720</xdr:colOff>
      <xdr:row>1</xdr:row>
      <xdr:rowOff>243840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897880" y="83820"/>
          <a:ext cx="1813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960120</xdr:colOff>
      <xdr:row>0</xdr:row>
      <xdr:rowOff>129540</xdr:rowOff>
    </xdr:from>
    <xdr:to>
      <xdr:col>5</xdr:col>
      <xdr:colOff>1158240</xdr:colOff>
      <xdr:row>2</xdr:row>
      <xdr:rowOff>137160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234940" y="12954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1005840</xdr:colOff>
      <xdr:row>0</xdr:row>
      <xdr:rowOff>106680</xdr:rowOff>
    </xdr:from>
    <xdr:to>
      <xdr:col>5</xdr:col>
      <xdr:colOff>1203960</xdr:colOff>
      <xdr:row>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280660" y="10668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0</xdr:row>
      <xdr:rowOff>205740</xdr:rowOff>
    </xdr:from>
    <xdr:to>
      <xdr:col>7</xdr:col>
      <xdr:colOff>845820</xdr:colOff>
      <xdr:row>2</xdr:row>
      <xdr:rowOff>213360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16CF81-8EA0-4AC6-B256-0C9DC8385B1A}"/>
            </a:ext>
          </a:extLst>
        </xdr:cNvPr>
        <xdr:cNvSpPr txBox="1"/>
      </xdr:nvSpPr>
      <xdr:spPr>
        <a:xfrm>
          <a:off x="6614160" y="20574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showZeros="0" view="pageBreakPreview" topLeftCell="A29" zoomScaleSheetLayoutView="100" workbookViewId="0">
      <selection sqref="A1:H50"/>
    </sheetView>
  </sheetViews>
  <sheetFormatPr defaultColWidth="2.21875" defaultRowHeight="14.4" x14ac:dyDescent="0.2"/>
  <cols>
    <col min="1" max="1" width="3.44140625" style="36" customWidth="1"/>
    <col min="2" max="2" width="24.88671875" style="36" customWidth="1"/>
    <col min="3" max="3" width="15.21875" style="36" customWidth="1"/>
    <col min="4" max="4" width="17.88671875" style="36" customWidth="1"/>
    <col min="5" max="5" width="13.6640625" style="36" customWidth="1"/>
    <col min="6" max="6" width="9.44140625" style="36" customWidth="1"/>
    <col min="7" max="7" width="12.77734375" style="36" customWidth="1"/>
    <col min="8" max="8" width="20" style="36" customWidth="1"/>
    <col min="9" max="15" width="2.21875" style="1"/>
    <col min="16" max="16" width="17.88671875" style="1" customWidth="1"/>
    <col min="17" max="16384" width="2.21875" style="1"/>
  </cols>
  <sheetData>
    <row r="1" spans="1:8" ht="19.95" customHeight="1" x14ac:dyDescent="0.2">
      <c r="A1" s="1" t="s">
        <v>224</v>
      </c>
      <c r="B1" s="1"/>
      <c r="C1" s="1"/>
      <c r="D1" s="1"/>
      <c r="E1" s="2"/>
      <c r="F1" s="2"/>
      <c r="G1" s="2"/>
      <c r="H1" s="2"/>
    </row>
    <row r="2" spans="1:8" ht="4.8" customHeight="1" x14ac:dyDescent="0.2">
      <c r="A2" s="1"/>
      <c r="B2" s="1"/>
      <c r="C2" s="1"/>
      <c r="D2" s="1"/>
      <c r="E2" s="2"/>
      <c r="F2" s="2"/>
      <c r="G2" s="2"/>
      <c r="H2" s="2"/>
    </row>
    <row r="3" spans="1:8" ht="34.950000000000003" customHeight="1" x14ac:dyDescent="0.2">
      <c r="A3" s="54" t="s">
        <v>187</v>
      </c>
      <c r="B3" s="54"/>
      <c r="C3" s="54"/>
      <c r="D3" s="54"/>
      <c r="E3" s="54"/>
      <c r="F3" s="54"/>
      <c r="G3" s="54"/>
      <c r="H3" s="54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ht="25.05" customHeight="1" x14ac:dyDescent="0.2">
      <c r="A5" s="91" t="s">
        <v>166</v>
      </c>
      <c r="B5" s="1"/>
      <c r="C5" s="1"/>
      <c r="D5" s="1"/>
      <c r="E5" s="1"/>
      <c r="F5" s="1"/>
      <c r="G5" s="1"/>
      <c r="H5" s="1"/>
    </row>
    <row r="6" spans="1:8" ht="18" customHeight="1" x14ac:dyDescent="0.2">
      <c r="A6" s="52" t="s">
        <v>117</v>
      </c>
      <c r="B6" s="52" t="s">
        <v>125</v>
      </c>
      <c r="C6" s="74" t="s">
        <v>115</v>
      </c>
      <c r="D6" s="75"/>
      <c r="E6" s="80" t="s">
        <v>124</v>
      </c>
      <c r="F6" s="80" t="s">
        <v>127</v>
      </c>
      <c r="G6" s="80" t="s">
        <v>134</v>
      </c>
      <c r="H6" s="55" t="s">
        <v>126</v>
      </c>
    </row>
    <row r="7" spans="1:8" ht="19.8" customHeight="1" x14ac:dyDescent="0.2">
      <c r="A7" s="53"/>
      <c r="B7" s="53"/>
      <c r="C7" s="76"/>
      <c r="D7" s="77"/>
      <c r="E7" s="81"/>
      <c r="F7" s="81"/>
      <c r="G7" s="70"/>
      <c r="H7" s="56"/>
    </row>
    <row r="8" spans="1:8" ht="15.6" customHeight="1" x14ac:dyDescent="0.2">
      <c r="A8" s="53"/>
      <c r="B8" s="53"/>
      <c r="C8" s="76"/>
      <c r="D8" s="77"/>
      <c r="E8" s="81"/>
      <c r="F8" s="92" t="s">
        <v>194</v>
      </c>
      <c r="G8" s="93" t="s">
        <v>193</v>
      </c>
      <c r="H8" s="56"/>
    </row>
    <row r="9" spans="1:8" ht="28.05" customHeight="1" x14ac:dyDescent="0.2">
      <c r="A9" s="17">
        <v>1</v>
      </c>
      <c r="B9" s="3"/>
      <c r="C9" s="71"/>
      <c r="D9" s="72"/>
      <c r="E9" s="34"/>
      <c r="F9" s="94">
        <f>IF(B9&lt;&gt;"","22,000",0)</f>
        <v>0</v>
      </c>
      <c r="G9" s="40"/>
      <c r="H9" s="19">
        <f>F9*G9</f>
        <v>0</v>
      </c>
    </row>
    <row r="10" spans="1:8" ht="28.05" customHeight="1" x14ac:dyDescent="0.2">
      <c r="A10" s="17">
        <v>2</v>
      </c>
      <c r="B10" s="3"/>
      <c r="C10" s="71"/>
      <c r="D10" s="72"/>
      <c r="E10" s="34"/>
      <c r="F10" s="94">
        <f t="shared" ref="F10:F13" si="0">IF(B10&lt;&gt;"","22,000",0)</f>
        <v>0</v>
      </c>
      <c r="G10" s="41"/>
      <c r="H10" s="19">
        <f t="shared" ref="H10:H24" si="1">F10*G10</f>
        <v>0</v>
      </c>
    </row>
    <row r="11" spans="1:8" ht="28.05" customHeight="1" x14ac:dyDescent="0.2">
      <c r="A11" s="17">
        <v>3</v>
      </c>
      <c r="B11" s="3"/>
      <c r="C11" s="71"/>
      <c r="D11" s="72"/>
      <c r="E11" s="34"/>
      <c r="F11" s="94">
        <f t="shared" si="0"/>
        <v>0</v>
      </c>
      <c r="G11" s="41"/>
      <c r="H11" s="19">
        <f t="shared" ref="H11:H12" si="2">F11*G11</f>
        <v>0</v>
      </c>
    </row>
    <row r="12" spans="1:8" ht="28.05" customHeight="1" x14ac:dyDescent="0.2">
      <c r="A12" s="17">
        <v>4</v>
      </c>
      <c r="B12" s="3"/>
      <c r="C12" s="71"/>
      <c r="D12" s="72"/>
      <c r="E12" s="34"/>
      <c r="F12" s="94">
        <f t="shared" si="0"/>
        <v>0</v>
      </c>
      <c r="G12" s="41"/>
      <c r="H12" s="19">
        <f t="shared" si="2"/>
        <v>0</v>
      </c>
    </row>
    <row r="13" spans="1:8" ht="28.05" customHeight="1" x14ac:dyDescent="0.2">
      <c r="A13" s="17">
        <v>5</v>
      </c>
      <c r="B13" s="3"/>
      <c r="C13" s="71"/>
      <c r="D13" s="72"/>
      <c r="E13" s="34"/>
      <c r="F13" s="94">
        <f t="shared" si="0"/>
        <v>0</v>
      </c>
      <c r="G13" s="41"/>
      <c r="H13" s="19">
        <f t="shared" ref="H13" si="3">F13*G13</f>
        <v>0</v>
      </c>
    </row>
    <row r="14" spans="1:8" ht="16.05" customHeight="1" x14ac:dyDescent="0.2">
      <c r="A14" s="8" t="s">
        <v>186</v>
      </c>
      <c r="B14" s="95"/>
      <c r="C14" s="95"/>
      <c r="D14" s="95"/>
      <c r="E14" s="95"/>
      <c r="F14" s="95"/>
      <c r="G14" s="95"/>
      <c r="H14" s="95"/>
    </row>
    <row r="15" spans="1:8" ht="16.05" customHeight="1" x14ac:dyDescent="0.2">
      <c r="A15" s="96" t="s">
        <v>225</v>
      </c>
      <c r="B15" s="95"/>
      <c r="C15" s="95"/>
      <c r="D15" s="95"/>
      <c r="E15" s="95"/>
      <c r="F15" s="95"/>
      <c r="G15" s="95"/>
      <c r="H15" s="95"/>
    </row>
    <row r="16" spans="1:8" ht="16.05" customHeight="1" x14ac:dyDescent="0.2">
      <c r="A16" s="96" t="s">
        <v>185</v>
      </c>
      <c r="B16" s="95"/>
      <c r="C16" s="95"/>
      <c r="D16" s="95"/>
      <c r="E16" s="95"/>
      <c r="F16" s="95"/>
      <c r="G16" s="95"/>
      <c r="H16" s="95"/>
    </row>
    <row r="17" spans="1:8" ht="22.9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5.05" customHeight="1" x14ac:dyDescent="0.2">
      <c r="A18" s="91" t="s">
        <v>167</v>
      </c>
      <c r="B18" s="1"/>
      <c r="C18" s="1"/>
      <c r="D18" s="1"/>
      <c r="E18" s="1"/>
      <c r="F18" s="1"/>
      <c r="G18" s="1"/>
      <c r="H18" s="1"/>
    </row>
    <row r="19" spans="1:8" ht="18" customHeight="1" x14ac:dyDescent="0.2">
      <c r="A19" s="52" t="s">
        <v>117</v>
      </c>
      <c r="B19" s="52" t="s">
        <v>184</v>
      </c>
      <c r="C19" s="65" t="s">
        <v>115</v>
      </c>
      <c r="D19" s="66"/>
      <c r="E19" s="69" t="s">
        <v>124</v>
      </c>
      <c r="F19" s="69" t="s">
        <v>127</v>
      </c>
      <c r="G19" s="80" t="s">
        <v>134</v>
      </c>
      <c r="H19" s="55" t="s">
        <v>126</v>
      </c>
    </row>
    <row r="20" spans="1:8" ht="19.8" customHeight="1" x14ac:dyDescent="0.2">
      <c r="A20" s="53"/>
      <c r="B20" s="64"/>
      <c r="C20" s="97"/>
      <c r="D20" s="98"/>
      <c r="E20" s="70"/>
      <c r="F20" s="70"/>
      <c r="G20" s="70"/>
      <c r="H20" s="56"/>
    </row>
    <row r="21" spans="1:8" ht="19.95" customHeight="1" x14ac:dyDescent="0.2">
      <c r="A21" s="53"/>
      <c r="B21" s="64"/>
      <c r="C21" s="97"/>
      <c r="D21" s="98"/>
      <c r="E21" s="70"/>
      <c r="F21" s="99" t="s">
        <v>195</v>
      </c>
      <c r="G21" s="93" t="s">
        <v>173</v>
      </c>
      <c r="H21" s="56"/>
    </row>
    <row r="22" spans="1:8" ht="28.05" customHeight="1" x14ac:dyDescent="0.2">
      <c r="A22" s="17" t="s">
        <v>168</v>
      </c>
      <c r="B22" s="25"/>
      <c r="C22" s="57"/>
      <c r="D22" s="58"/>
      <c r="E22" s="100"/>
      <c r="F22" s="94">
        <f>IF(B22&lt;&gt;"","6,000",0)</f>
        <v>0</v>
      </c>
      <c r="G22" s="41"/>
      <c r="H22" s="19">
        <f>F22*G22</f>
        <v>0</v>
      </c>
    </row>
    <row r="23" spans="1:8" ht="28.05" customHeight="1" x14ac:dyDescent="0.2">
      <c r="A23" s="17" t="s">
        <v>169</v>
      </c>
      <c r="B23" s="25"/>
      <c r="C23" s="57"/>
      <c r="D23" s="58"/>
      <c r="E23" s="100"/>
      <c r="F23" s="94">
        <f t="shared" ref="F23:F26" si="4">IF(B23&lt;&gt;"","6,000",0)</f>
        <v>0</v>
      </c>
      <c r="G23" s="41"/>
      <c r="H23" s="19">
        <f t="shared" si="1"/>
        <v>0</v>
      </c>
    </row>
    <row r="24" spans="1:8" ht="28.05" customHeight="1" x14ac:dyDescent="0.2">
      <c r="A24" s="17" t="s">
        <v>198</v>
      </c>
      <c r="B24" s="25"/>
      <c r="C24" s="57"/>
      <c r="D24" s="58"/>
      <c r="E24" s="100"/>
      <c r="F24" s="94">
        <f t="shared" si="4"/>
        <v>0</v>
      </c>
      <c r="G24" s="41"/>
      <c r="H24" s="19">
        <f t="shared" si="1"/>
        <v>0</v>
      </c>
    </row>
    <row r="25" spans="1:8" ht="28.05" customHeight="1" x14ac:dyDescent="0.2">
      <c r="A25" s="17" t="s">
        <v>197</v>
      </c>
      <c r="B25" s="25"/>
      <c r="C25" s="57"/>
      <c r="D25" s="58"/>
      <c r="E25" s="100"/>
      <c r="F25" s="94">
        <f t="shared" si="4"/>
        <v>0</v>
      </c>
      <c r="G25" s="41"/>
      <c r="H25" s="19">
        <f t="shared" ref="H25:H26" si="5">F25*G25</f>
        <v>0</v>
      </c>
    </row>
    <row r="26" spans="1:8" ht="28.05" customHeight="1" x14ac:dyDescent="0.2">
      <c r="A26" s="17" t="s">
        <v>199</v>
      </c>
      <c r="B26" s="25"/>
      <c r="C26" s="57"/>
      <c r="D26" s="58"/>
      <c r="E26" s="100"/>
      <c r="F26" s="94">
        <f t="shared" si="4"/>
        <v>0</v>
      </c>
      <c r="G26" s="41"/>
      <c r="H26" s="19">
        <f t="shared" si="5"/>
        <v>0</v>
      </c>
    </row>
    <row r="27" spans="1:8" ht="16.05" customHeight="1" x14ac:dyDescent="0.2">
      <c r="A27" s="8" t="s">
        <v>226</v>
      </c>
      <c r="B27" s="95"/>
      <c r="C27" s="95"/>
      <c r="D27" s="95"/>
      <c r="E27" s="95"/>
      <c r="F27" s="95"/>
      <c r="G27" s="95"/>
      <c r="H27" s="95"/>
    </row>
    <row r="28" spans="1:8" ht="16.05" customHeight="1" x14ac:dyDescent="0.2">
      <c r="A28" s="96" t="s">
        <v>227</v>
      </c>
      <c r="B28" s="95"/>
      <c r="C28" s="95"/>
      <c r="D28" s="95"/>
      <c r="E28" s="95"/>
      <c r="F28" s="95"/>
      <c r="G28" s="95"/>
      <c r="H28" s="95"/>
    </row>
    <row r="29" spans="1:8" ht="22.95" customHeight="1" x14ac:dyDescent="0.2">
      <c r="A29" s="101"/>
      <c r="B29" s="1"/>
      <c r="C29" s="1"/>
      <c r="D29" s="1"/>
      <c r="E29" s="1"/>
      <c r="F29" s="1"/>
      <c r="G29" s="1"/>
      <c r="H29" s="1"/>
    </row>
    <row r="30" spans="1:8" ht="25.05" customHeight="1" x14ac:dyDescent="0.2">
      <c r="A30" s="91" t="s">
        <v>172</v>
      </c>
      <c r="B30" s="1"/>
      <c r="C30" s="1"/>
      <c r="D30" s="1"/>
      <c r="E30" s="1"/>
      <c r="F30" s="1"/>
      <c r="G30" s="1"/>
      <c r="H30" s="1"/>
    </row>
    <row r="31" spans="1:8" ht="19.95" customHeight="1" x14ac:dyDescent="0.2">
      <c r="A31" s="52" t="s">
        <v>117</v>
      </c>
      <c r="B31" s="52" t="s">
        <v>184</v>
      </c>
      <c r="C31" s="65" t="s">
        <v>115</v>
      </c>
      <c r="D31" s="66"/>
      <c r="E31" s="69" t="s">
        <v>124</v>
      </c>
      <c r="F31" s="102" t="s">
        <v>220</v>
      </c>
      <c r="G31" s="103"/>
      <c r="H31" s="24" t="s">
        <v>126</v>
      </c>
    </row>
    <row r="32" spans="1:8" ht="12" customHeight="1" x14ac:dyDescent="0.2">
      <c r="A32" s="53"/>
      <c r="B32" s="64"/>
      <c r="C32" s="97"/>
      <c r="D32" s="98"/>
      <c r="E32" s="70"/>
      <c r="F32" s="104"/>
      <c r="G32" s="105"/>
      <c r="H32" s="106" t="s">
        <v>221</v>
      </c>
    </row>
    <row r="33" spans="1:8" ht="28.05" customHeight="1" x14ac:dyDescent="0.2">
      <c r="A33" s="53"/>
      <c r="B33" s="64"/>
      <c r="C33" s="97"/>
      <c r="D33" s="98"/>
      <c r="E33" s="70"/>
      <c r="F33" s="107"/>
      <c r="G33" s="108"/>
      <c r="H33" s="109"/>
    </row>
    <row r="34" spans="1:8" ht="28.05" customHeight="1" x14ac:dyDescent="0.2">
      <c r="A34" s="17" t="s">
        <v>168</v>
      </c>
      <c r="B34" s="3"/>
      <c r="C34" s="57"/>
      <c r="D34" s="58"/>
      <c r="E34" s="100"/>
      <c r="F34" s="110"/>
      <c r="G34" s="111"/>
      <c r="H34" s="5" cm="1">
        <f t="array" ref="H34">_xlfn.IFS(F34="○","49,000",B34&lt;&gt;"","29,000",B34="",0)</f>
        <v>0</v>
      </c>
    </row>
    <row r="35" spans="1:8" ht="28.05" customHeight="1" x14ac:dyDescent="0.2">
      <c r="A35" s="17" t="s">
        <v>169</v>
      </c>
      <c r="B35" s="3"/>
      <c r="C35" s="57"/>
      <c r="D35" s="58"/>
      <c r="E35" s="100"/>
      <c r="F35" s="110"/>
      <c r="G35" s="111"/>
      <c r="H35" s="5" cm="1">
        <f t="array" ref="H35">_xlfn.IFS(F35="○","49,000",B35&lt;&gt;"","29,000",B35="",0)</f>
        <v>0</v>
      </c>
    </row>
    <row r="36" spans="1:8" ht="28.05" customHeight="1" x14ac:dyDescent="0.2">
      <c r="A36" s="17" t="s">
        <v>198</v>
      </c>
      <c r="B36" s="3"/>
      <c r="C36" s="57"/>
      <c r="D36" s="58"/>
      <c r="E36" s="100"/>
      <c r="F36" s="110"/>
      <c r="G36" s="111"/>
      <c r="H36" s="5" cm="1">
        <f t="array" ref="H36">_xlfn.IFS(F36="○","49,000",B36&lt;&gt;"","29,000",B36="",0)</f>
        <v>0</v>
      </c>
    </row>
    <row r="37" spans="1:8" ht="28.05" customHeight="1" x14ac:dyDescent="0.2">
      <c r="A37" s="17" t="s">
        <v>197</v>
      </c>
      <c r="B37" s="3"/>
      <c r="C37" s="57"/>
      <c r="D37" s="58"/>
      <c r="E37" s="100"/>
      <c r="F37" s="110"/>
      <c r="G37" s="111"/>
      <c r="H37" s="5" cm="1">
        <f t="array" ref="H37">_xlfn.IFS(F37="○","49,000",B37&lt;&gt;"","29,000",B37="",0)</f>
        <v>0</v>
      </c>
    </row>
    <row r="38" spans="1:8" ht="28.05" customHeight="1" x14ac:dyDescent="0.2">
      <c r="A38" s="17" t="s">
        <v>199</v>
      </c>
      <c r="B38" s="3"/>
      <c r="C38" s="57"/>
      <c r="D38" s="58"/>
      <c r="E38" s="100"/>
      <c r="F38" s="110"/>
      <c r="G38" s="111"/>
      <c r="H38" s="5" cm="1">
        <f t="array" ref="H38">_xlfn.IFS(F38="○","49,000",B38&lt;&gt;"","29,000",B38="",0)</f>
        <v>0</v>
      </c>
    </row>
    <row r="39" spans="1:8" ht="22.5" customHeight="1" thickBot="1" x14ac:dyDescent="0.25">
      <c r="A39" s="1"/>
      <c r="B39" s="1"/>
      <c r="C39" s="1"/>
      <c r="D39" s="1"/>
      <c r="E39" s="1"/>
      <c r="F39" s="1"/>
      <c r="G39" s="1"/>
      <c r="H39" s="1"/>
    </row>
    <row r="40" spans="1:8" ht="28.5" customHeight="1" x14ac:dyDescent="0.2">
      <c r="A40" s="1"/>
      <c r="B40" s="4"/>
      <c r="C40" s="4"/>
      <c r="D40" s="4"/>
      <c r="E40" s="112"/>
      <c r="F40" s="49" t="s">
        <v>131</v>
      </c>
      <c r="G40" s="50"/>
      <c r="H40" s="47">
        <f>H9+H10+H11+H12+H13+H22+H23+H24+H25+H26+H34+H35+H36+H37+H38</f>
        <v>0</v>
      </c>
    </row>
    <row r="41" spans="1:8" ht="15" thickBot="1" x14ac:dyDescent="0.25">
      <c r="A41" s="1"/>
      <c r="B41" s="4"/>
      <c r="C41" s="4"/>
      <c r="D41" s="4"/>
      <c r="E41" s="112"/>
      <c r="F41" s="51"/>
      <c r="G41" s="50"/>
      <c r="H41" s="48"/>
    </row>
    <row r="42" spans="1:8" ht="4.9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 t="s">
        <v>30</v>
      </c>
      <c r="B43" s="1"/>
      <c r="C43" s="1"/>
      <c r="D43" s="1"/>
      <c r="E43" s="1"/>
      <c r="F43" s="1"/>
      <c r="G43" s="1"/>
      <c r="H43" s="1"/>
    </row>
    <row r="44" spans="1:8" ht="13.95" customHeight="1" x14ac:dyDescent="0.2">
      <c r="A44" s="26" t="s">
        <v>182</v>
      </c>
      <c r="B44" s="22"/>
      <c r="C44" s="22"/>
      <c r="D44" s="22"/>
      <c r="E44" s="1"/>
      <c r="F44" s="1"/>
      <c r="G44" s="1"/>
      <c r="H44" s="1"/>
    </row>
    <row r="45" spans="1:8" ht="13.95" customHeight="1" x14ac:dyDescent="0.2">
      <c r="A45" s="26" t="s">
        <v>183</v>
      </c>
      <c r="B45" s="22"/>
      <c r="C45" s="22"/>
      <c r="D45" s="22"/>
      <c r="E45" s="1"/>
      <c r="F45" s="1"/>
      <c r="G45" s="1"/>
      <c r="H45" s="1"/>
    </row>
    <row r="46" spans="1:8" ht="13.95" customHeight="1" x14ac:dyDescent="0.2">
      <c r="A46" s="21" t="s">
        <v>178</v>
      </c>
      <c r="B46" s="1"/>
      <c r="C46" s="1"/>
      <c r="D46" s="1"/>
      <c r="E46" s="1"/>
      <c r="F46" s="1"/>
      <c r="G46" s="1"/>
      <c r="H46" s="1"/>
    </row>
    <row r="47" spans="1:8" ht="13.95" customHeight="1" x14ac:dyDescent="0.2">
      <c r="A47" s="26" t="s">
        <v>179</v>
      </c>
      <c r="B47" s="22"/>
      <c r="C47" s="22"/>
      <c r="D47" s="22"/>
      <c r="E47" s="1"/>
      <c r="F47" s="1"/>
      <c r="G47" s="1"/>
      <c r="H47" s="1"/>
    </row>
    <row r="48" spans="1:8" ht="13.95" customHeight="1" x14ac:dyDescent="0.2">
      <c r="A48" s="26" t="s">
        <v>228</v>
      </c>
      <c r="B48" s="22"/>
      <c r="C48" s="22"/>
      <c r="D48" s="22"/>
      <c r="E48" s="1"/>
      <c r="F48" s="1"/>
      <c r="G48" s="1"/>
      <c r="H48" s="1"/>
    </row>
    <row r="49" spans="1:8" ht="13.95" customHeight="1" x14ac:dyDescent="0.2">
      <c r="A49" s="21" t="s">
        <v>229</v>
      </c>
      <c r="B49" s="1"/>
      <c r="C49" s="1"/>
      <c r="D49" s="1"/>
      <c r="E49" s="1"/>
      <c r="F49" s="1"/>
      <c r="G49" s="1"/>
      <c r="H49" s="1"/>
    </row>
    <row r="50" spans="1:8" ht="13.95" customHeight="1" x14ac:dyDescent="0.2">
      <c r="A50" s="21" t="s">
        <v>230</v>
      </c>
      <c r="B50" s="1"/>
      <c r="C50" s="1"/>
      <c r="D50" s="1"/>
      <c r="E50" s="1"/>
      <c r="F50" s="1"/>
      <c r="G50" s="1"/>
      <c r="H50" s="1"/>
    </row>
    <row r="51" spans="1:8" ht="19.2" customHeight="1" x14ac:dyDescent="0.2"/>
    <row r="52" spans="1:8" ht="19.2" customHeight="1" x14ac:dyDescent="0.2"/>
    <row r="53" spans="1:8" ht="19.2" customHeight="1" x14ac:dyDescent="0.2"/>
    <row r="54" spans="1:8" ht="22.5" customHeight="1" x14ac:dyDescent="0.2"/>
    <row r="55" spans="1:8" ht="22.5" customHeight="1" x14ac:dyDescent="0.2"/>
    <row r="56" spans="1:8" ht="22.5" customHeight="1" x14ac:dyDescent="0.2"/>
    <row r="57" spans="1:8" ht="22.5" customHeight="1" x14ac:dyDescent="0.2"/>
    <row r="58" spans="1:8" ht="22.5" customHeight="1" x14ac:dyDescent="0.2"/>
    <row r="59" spans="1:8" ht="22.5" customHeight="1" x14ac:dyDescent="0.2"/>
  </sheetData>
  <mergeCells count="44">
    <mergeCell ref="C24:D24"/>
    <mergeCell ref="A3:H3"/>
    <mergeCell ref="A6:A8"/>
    <mergeCell ref="B6:B8"/>
    <mergeCell ref="C6:D8"/>
    <mergeCell ref="E6:E8"/>
    <mergeCell ref="F6:F7"/>
    <mergeCell ref="G6:G7"/>
    <mergeCell ref="H6:H8"/>
    <mergeCell ref="C9:D9"/>
    <mergeCell ref="C10:D10"/>
    <mergeCell ref="C13:D13"/>
    <mergeCell ref="C22:D22"/>
    <mergeCell ref="C23:D23"/>
    <mergeCell ref="A31:A33"/>
    <mergeCell ref="B31:B33"/>
    <mergeCell ref="C31:D33"/>
    <mergeCell ref="C11:D11"/>
    <mergeCell ref="H40:H41"/>
    <mergeCell ref="A19:A21"/>
    <mergeCell ref="B19:B21"/>
    <mergeCell ref="C19:D21"/>
    <mergeCell ref="E19:E21"/>
    <mergeCell ref="F19:F20"/>
    <mergeCell ref="G19:G20"/>
    <mergeCell ref="H19:H21"/>
    <mergeCell ref="E40:E41"/>
    <mergeCell ref="F40:G41"/>
    <mergeCell ref="C25:D25"/>
    <mergeCell ref="C12:D12"/>
    <mergeCell ref="H32:H33"/>
    <mergeCell ref="C26:D26"/>
    <mergeCell ref="C37:D37"/>
    <mergeCell ref="F37:G37"/>
    <mergeCell ref="C38:D38"/>
    <mergeCell ref="F38:G38"/>
    <mergeCell ref="C35:D35"/>
    <mergeCell ref="F35:G35"/>
    <mergeCell ref="C36:D36"/>
    <mergeCell ref="F36:G36"/>
    <mergeCell ref="E31:E33"/>
    <mergeCell ref="F31:G33"/>
    <mergeCell ref="C34:D34"/>
    <mergeCell ref="F34:G34"/>
  </mergeCells>
  <phoneticPr fontId="29"/>
  <dataValidations count="1">
    <dataValidation type="list" allowBlank="1" showInputMessage="1" showErrorMessage="1" error="該当する場合は○、該当しない場合は空欄としてください。" sqref="F34:G38" xr:uid="{1B7EF2FB-C6F9-4590-90AF-2FF4EF12A166}">
      <formula1>"○"</formula1>
    </dataValidation>
  </dataValidations>
  <printOptions horizontalCentered="1"/>
  <pageMargins left="0.59055118110236227" right="0.39370078740157483" top="0.6692913385826772" bottom="0.47244094488188981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showZeros="0" view="pageBreakPreview" topLeftCell="A37" zoomScaleSheetLayoutView="100" workbookViewId="0">
      <selection activeCell="H50" sqref="A1:H50"/>
    </sheetView>
  </sheetViews>
  <sheetFormatPr defaultColWidth="2.21875" defaultRowHeight="14.4" x14ac:dyDescent="0.2"/>
  <cols>
    <col min="1" max="1" width="3.6640625" style="36" customWidth="1"/>
    <col min="2" max="2" width="24.88671875" style="36" customWidth="1"/>
    <col min="3" max="3" width="15.21875" style="36" customWidth="1"/>
    <col min="4" max="4" width="17.88671875" style="36" customWidth="1"/>
    <col min="5" max="5" width="13.6640625" style="36" customWidth="1"/>
    <col min="6" max="6" width="9.44140625" style="36" customWidth="1"/>
    <col min="7" max="7" width="12.77734375" style="36" customWidth="1"/>
    <col min="8" max="8" width="18.44140625" style="36" customWidth="1"/>
    <col min="9" max="15" width="2.21875" style="1"/>
    <col min="16" max="16" width="17.88671875" style="1" customWidth="1"/>
    <col min="17" max="16384" width="2.21875" style="1"/>
  </cols>
  <sheetData>
    <row r="1" spans="1:8" ht="19.95" customHeight="1" x14ac:dyDescent="0.2">
      <c r="A1" s="1" t="s">
        <v>175</v>
      </c>
      <c r="B1" s="1"/>
      <c r="C1" s="1"/>
      <c r="D1" s="1"/>
      <c r="E1" s="2"/>
      <c r="F1" s="2"/>
      <c r="G1" s="2"/>
      <c r="H1" s="2"/>
    </row>
    <row r="2" spans="1:8" ht="7.2" customHeight="1" x14ac:dyDescent="0.2">
      <c r="A2" s="1"/>
      <c r="B2" s="1"/>
      <c r="C2" s="1"/>
      <c r="D2" s="1"/>
      <c r="E2" s="2"/>
      <c r="F2" s="2"/>
      <c r="G2" s="2"/>
      <c r="H2" s="2"/>
    </row>
    <row r="3" spans="1:8" ht="34.950000000000003" customHeight="1" x14ac:dyDescent="0.2">
      <c r="A3" s="54" t="s">
        <v>187</v>
      </c>
      <c r="B3" s="54"/>
      <c r="C3" s="54"/>
      <c r="D3" s="54"/>
      <c r="E3" s="54"/>
      <c r="F3" s="54"/>
      <c r="G3" s="54"/>
      <c r="H3" s="54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ht="25.8" customHeight="1" x14ac:dyDescent="0.2">
      <c r="A5" s="91" t="s">
        <v>166</v>
      </c>
      <c r="B5" s="1"/>
      <c r="C5" s="1"/>
      <c r="D5" s="1"/>
      <c r="E5" s="1"/>
      <c r="F5" s="1"/>
      <c r="G5" s="1"/>
      <c r="H5" s="1"/>
    </row>
    <row r="6" spans="1:8" ht="18" customHeight="1" x14ac:dyDescent="0.2">
      <c r="A6" s="52" t="s">
        <v>117</v>
      </c>
      <c r="B6" s="52" t="s">
        <v>125</v>
      </c>
      <c r="C6" s="74" t="s">
        <v>115</v>
      </c>
      <c r="D6" s="75"/>
      <c r="E6" s="80" t="s">
        <v>124</v>
      </c>
      <c r="F6" s="80" t="s">
        <v>127</v>
      </c>
      <c r="G6" s="80" t="s">
        <v>134</v>
      </c>
      <c r="H6" s="55" t="s">
        <v>126</v>
      </c>
    </row>
    <row r="7" spans="1:8" ht="19.8" customHeight="1" x14ac:dyDescent="0.2">
      <c r="A7" s="53"/>
      <c r="B7" s="53"/>
      <c r="C7" s="76"/>
      <c r="D7" s="77"/>
      <c r="E7" s="81"/>
      <c r="F7" s="81"/>
      <c r="G7" s="70"/>
      <c r="H7" s="56"/>
    </row>
    <row r="8" spans="1:8" ht="15.6" customHeight="1" x14ac:dyDescent="0.2">
      <c r="A8" s="53"/>
      <c r="B8" s="53"/>
      <c r="C8" s="76"/>
      <c r="D8" s="77"/>
      <c r="E8" s="81"/>
      <c r="F8" s="92" t="s">
        <v>194</v>
      </c>
      <c r="G8" s="93" t="s">
        <v>193</v>
      </c>
      <c r="H8" s="56"/>
    </row>
    <row r="9" spans="1:8" ht="28.5" customHeight="1" x14ac:dyDescent="0.2">
      <c r="A9" s="17">
        <v>1</v>
      </c>
      <c r="B9" s="3"/>
      <c r="C9" s="71"/>
      <c r="D9" s="72"/>
      <c r="E9" s="34"/>
      <c r="F9" s="94">
        <f>IF(B9&lt;&gt;"","22,000",0)</f>
        <v>0</v>
      </c>
      <c r="G9" s="40"/>
      <c r="H9" s="19">
        <f>F9*G9</f>
        <v>0</v>
      </c>
    </row>
    <row r="10" spans="1:8" ht="28.5" customHeight="1" x14ac:dyDescent="0.2">
      <c r="A10" s="17">
        <v>2</v>
      </c>
      <c r="B10" s="3"/>
      <c r="C10" s="71"/>
      <c r="D10" s="72"/>
      <c r="E10" s="34"/>
      <c r="F10" s="94">
        <f t="shared" ref="F10:F13" si="0">IF(B10&lt;&gt;"","22,000",0)</f>
        <v>0</v>
      </c>
      <c r="G10" s="41"/>
      <c r="H10" s="19">
        <f t="shared" ref="H10:H26" si="1">F10*G10</f>
        <v>0</v>
      </c>
    </row>
    <row r="11" spans="1:8" ht="28.5" customHeight="1" x14ac:dyDescent="0.2">
      <c r="A11" s="17" t="s">
        <v>170</v>
      </c>
      <c r="B11" s="3"/>
      <c r="C11" s="71"/>
      <c r="D11" s="72"/>
      <c r="E11" s="34"/>
      <c r="F11" s="94">
        <f t="shared" si="0"/>
        <v>0</v>
      </c>
      <c r="G11" s="41"/>
      <c r="H11" s="19">
        <f t="shared" si="1"/>
        <v>0</v>
      </c>
    </row>
    <row r="12" spans="1:8" ht="28.5" customHeight="1" x14ac:dyDescent="0.2">
      <c r="A12" s="17" t="s">
        <v>171</v>
      </c>
      <c r="B12" s="3"/>
      <c r="C12" s="71"/>
      <c r="D12" s="72"/>
      <c r="E12" s="34"/>
      <c r="F12" s="94">
        <f t="shared" si="0"/>
        <v>0</v>
      </c>
      <c r="G12" s="41"/>
      <c r="H12" s="19">
        <f t="shared" si="1"/>
        <v>0</v>
      </c>
    </row>
    <row r="13" spans="1:8" ht="28.5" customHeight="1" x14ac:dyDescent="0.2">
      <c r="A13" s="17" t="s">
        <v>174</v>
      </c>
      <c r="B13" s="3"/>
      <c r="C13" s="71"/>
      <c r="D13" s="72"/>
      <c r="E13" s="34"/>
      <c r="F13" s="94">
        <f t="shared" si="0"/>
        <v>0</v>
      </c>
      <c r="G13" s="41"/>
      <c r="H13" s="19">
        <f t="shared" si="1"/>
        <v>0</v>
      </c>
    </row>
    <row r="14" spans="1:8" ht="16.05" customHeight="1" x14ac:dyDescent="0.2">
      <c r="A14" s="8" t="s">
        <v>186</v>
      </c>
      <c r="B14" s="95"/>
      <c r="C14" s="95"/>
      <c r="D14" s="95"/>
      <c r="E14" s="95"/>
      <c r="F14" s="95"/>
      <c r="G14" s="95"/>
      <c r="H14" s="95"/>
    </row>
    <row r="15" spans="1:8" ht="16.05" customHeight="1" x14ac:dyDescent="0.2">
      <c r="A15" s="96" t="s">
        <v>231</v>
      </c>
      <c r="B15" s="95"/>
      <c r="C15" s="95"/>
      <c r="D15" s="95"/>
      <c r="E15" s="95"/>
      <c r="F15" s="95"/>
      <c r="G15" s="95"/>
      <c r="H15" s="95"/>
    </row>
    <row r="16" spans="1:8" ht="16.05" customHeight="1" x14ac:dyDescent="0.2">
      <c r="A16" s="96" t="s">
        <v>185</v>
      </c>
      <c r="B16" s="95"/>
      <c r="C16" s="95"/>
      <c r="D16" s="95"/>
      <c r="E16" s="95"/>
      <c r="F16" s="95"/>
      <c r="G16" s="95"/>
      <c r="H16" s="95"/>
    </row>
    <row r="17" spans="1:8" ht="22.9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5.8" customHeight="1" x14ac:dyDescent="0.2">
      <c r="A18" s="91" t="s">
        <v>167</v>
      </c>
      <c r="B18" s="1"/>
      <c r="C18" s="1"/>
      <c r="D18" s="1"/>
      <c r="E18" s="1"/>
      <c r="F18" s="1"/>
      <c r="G18" s="1"/>
      <c r="H18" s="1"/>
    </row>
    <row r="19" spans="1:8" ht="18" customHeight="1" x14ac:dyDescent="0.2">
      <c r="A19" s="52" t="s">
        <v>117</v>
      </c>
      <c r="B19" s="52" t="s">
        <v>184</v>
      </c>
      <c r="C19" s="74" t="s">
        <v>115</v>
      </c>
      <c r="D19" s="75"/>
      <c r="E19" s="80" t="s">
        <v>124</v>
      </c>
      <c r="F19" s="80" t="s">
        <v>127</v>
      </c>
      <c r="G19" s="80" t="s">
        <v>134</v>
      </c>
      <c r="H19" s="55" t="s">
        <v>126</v>
      </c>
    </row>
    <row r="20" spans="1:8" ht="19.8" customHeight="1" x14ac:dyDescent="0.2">
      <c r="A20" s="53"/>
      <c r="B20" s="64"/>
      <c r="C20" s="76"/>
      <c r="D20" s="77"/>
      <c r="E20" s="81"/>
      <c r="F20" s="81"/>
      <c r="G20" s="70"/>
      <c r="H20" s="56"/>
    </row>
    <row r="21" spans="1:8" ht="22.8" customHeight="1" x14ac:dyDescent="0.2">
      <c r="A21" s="53"/>
      <c r="B21" s="64"/>
      <c r="C21" s="76"/>
      <c r="D21" s="77"/>
      <c r="E21" s="81"/>
      <c r="F21" s="92" t="s">
        <v>195</v>
      </c>
      <c r="G21" s="93" t="s">
        <v>173</v>
      </c>
      <c r="H21" s="56"/>
    </row>
    <row r="22" spans="1:8" ht="28.5" customHeight="1" x14ac:dyDescent="0.2">
      <c r="A22" s="17" t="s">
        <v>168</v>
      </c>
      <c r="B22" s="3"/>
      <c r="C22" s="71"/>
      <c r="D22" s="72"/>
      <c r="E22" s="34"/>
      <c r="F22" s="94">
        <f>IF(B22&lt;&gt;"","6,000",0)</f>
        <v>0</v>
      </c>
      <c r="G22" s="41"/>
      <c r="H22" s="19">
        <f>F22*G22</f>
        <v>0</v>
      </c>
    </row>
    <row r="23" spans="1:8" ht="28.5" customHeight="1" x14ac:dyDescent="0.2">
      <c r="A23" s="17" t="s">
        <v>169</v>
      </c>
      <c r="B23" s="3"/>
      <c r="C23" s="71"/>
      <c r="D23" s="72"/>
      <c r="E23" s="34"/>
      <c r="F23" s="94">
        <f t="shared" ref="F23:F26" si="2">IF(B23&lt;&gt;"","6,000",0)</f>
        <v>0</v>
      </c>
      <c r="G23" s="41"/>
      <c r="H23" s="19">
        <f t="shared" si="1"/>
        <v>0</v>
      </c>
    </row>
    <row r="24" spans="1:8" ht="28.5" customHeight="1" x14ac:dyDescent="0.2">
      <c r="A24" s="17" t="s">
        <v>170</v>
      </c>
      <c r="B24" s="3"/>
      <c r="C24" s="71"/>
      <c r="D24" s="72"/>
      <c r="E24" s="34"/>
      <c r="F24" s="94">
        <f t="shared" si="2"/>
        <v>0</v>
      </c>
      <c r="G24" s="41"/>
      <c r="H24" s="19">
        <f t="shared" si="1"/>
        <v>0</v>
      </c>
    </row>
    <row r="25" spans="1:8" ht="28.5" customHeight="1" x14ac:dyDescent="0.2">
      <c r="A25" s="17" t="s">
        <v>171</v>
      </c>
      <c r="B25" s="3"/>
      <c r="C25" s="71"/>
      <c r="D25" s="72"/>
      <c r="E25" s="34"/>
      <c r="F25" s="94">
        <f t="shared" si="2"/>
        <v>0</v>
      </c>
      <c r="G25" s="41"/>
      <c r="H25" s="19">
        <f t="shared" si="1"/>
        <v>0</v>
      </c>
    </row>
    <row r="26" spans="1:8" ht="28.5" customHeight="1" x14ac:dyDescent="0.2">
      <c r="A26" s="17" t="s">
        <v>174</v>
      </c>
      <c r="B26" s="3"/>
      <c r="C26" s="71"/>
      <c r="D26" s="72"/>
      <c r="E26" s="34"/>
      <c r="F26" s="94">
        <f t="shared" si="2"/>
        <v>0</v>
      </c>
      <c r="G26" s="41"/>
      <c r="H26" s="19">
        <f t="shared" si="1"/>
        <v>0</v>
      </c>
    </row>
    <row r="27" spans="1:8" ht="16.05" customHeight="1" x14ac:dyDescent="0.2">
      <c r="A27" s="8" t="s">
        <v>226</v>
      </c>
      <c r="B27" s="95"/>
      <c r="C27" s="95"/>
      <c r="D27" s="95"/>
      <c r="E27" s="95"/>
      <c r="F27" s="95"/>
      <c r="G27" s="95"/>
      <c r="H27" s="95"/>
    </row>
    <row r="28" spans="1:8" ht="16.05" customHeight="1" x14ac:dyDescent="0.2">
      <c r="A28" s="96" t="s">
        <v>232</v>
      </c>
      <c r="B28" s="95"/>
      <c r="C28" s="95"/>
      <c r="D28" s="95"/>
      <c r="E28" s="95"/>
      <c r="F28" s="95"/>
      <c r="G28" s="95"/>
      <c r="H28" s="95"/>
    </row>
    <row r="29" spans="1:8" ht="22.95" customHeight="1" x14ac:dyDescent="0.2">
      <c r="A29" s="101"/>
      <c r="B29" s="1"/>
      <c r="C29" s="1"/>
      <c r="D29" s="1"/>
      <c r="E29" s="1"/>
      <c r="F29" s="1"/>
      <c r="G29" s="1"/>
      <c r="H29" s="1"/>
    </row>
    <row r="30" spans="1:8" ht="25.8" customHeight="1" x14ac:dyDescent="0.2">
      <c r="A30" s="91" t="s">
        <v>172</v>
      </c>
      <c r="B30" s="1"/>
      <c r="C30" s="1"/>
      <c r="D30" s="1"/>
      <c r="E30" s="1"/>
      <c r="F30" s="1"/>
      <c r="G30" s="1"/>
      <c r="H30" s="1"/>
    </row>
    <row r="31" spans="1:8" ht="18" customHeight="1" x14ac:dyDescent="0.2">
      <c r="A31" s="52" t="s">
        <v>117</v>
      </c>
      <c r="B31" s="63" t="s">
        <v>184</v>
      </c>
      <c r="C31" s="65" t="s">
        <v>115</v>
      </c>
      <c r="D31" s="113"/>
      <c r="E31" s="66"/>
      <c r="F31" s="114" t="s">
        <v>124</v>
      </c>
      <c r="G31" s="115"/>
      <c r="H31" s="116" t="s">
        <v>126</v>
      </c>
    </row>
    <row r="32" spans="1:8" ht="12" customHeight="1" x14ac:dyDescent="0.2">
      <c r="A32" s="64"/>
      <c r="B32" s="64"/>
      <c r="C32" s="97"/>
      <c r="D32" s="117"/>
      <c r="E32" s="98"/>
      <c r="F32" s="118"/>
      <c r="G32" s="119"/>
      <c r="H32" s="120"/>
    </row>
    <row r="33" spans="1:8" ht="15.6" customHeight="1" x14ac:dyDescent="0.2">
      <c r="A33" s="64"/>
      <c r="B33" s="64"/>
      <c r="C33" s="67"/>
      <c r="D33" s="121"/>
      <c r="E33" s="68"/>
      <c r="F33" s="122"/>
      <c r="G33" s="123"/>
      <c r="H33" s="124" t="s">
        <v>196</v>
      </c>
    </row>
    <row r="34" spans="1:8" ht="28.5" customHeight="1" x14ac:dyDescent="0.2">
      <c r="A34" s="17" t="s">
        <v>168</v>
      </c>
      <c r="B34" s="3"/>
      <c r="C34" s="71"/>
      <c r="D34" s="125"/>
      <c r="E34" s="72"/>
      <c r="F34" s="126"/>
      <c r="G34" s="127"/>
      <c r="H34" s="5">
        <f>IF(B34&lt;&gt;"","29,000",0)</f>
        <v>0</v>
      </c>
    </row>
    <row r="35" spans="1:8" ht="28.5" customHeight="1" x14ac:dyDescent="0.2">
      <c r="A35" s="17" t="s">
        <v>169</v>
      </c>
      <c r="B35" s="3"/>
      <c r="C35" s="71"/>
      <c r="D35" s="125"/>
      <c r="E35" s="72"/>
      <c r="F35" s="126"/>
      <c r="G35" s="127"/>
      <c r="H35" s="5">
        <f t="shared" ref="H35:H38" si="3">IF(B35&lt;&gt;"","29,000",0)</f>
        <v>0</v>
      </c>
    </row>
    <row r="36" spans="1:8" ht="28.5" customHeight="1" x14ac:dyDescent="0.2">
      <c r="A36" s="17" t="s">
        <v>170</v>
      </c>
      <c r="B36" s="3"/>
      <c r="C36" s="71"/>
      <c r="D36" s="125"/>
      <c r="E36" s="72"/>
      <c r="F36" s="126"/>
      <c r="G36" s="127"/>
      <c r="H36" s="5">
        <f t="shared" si="3"/>
        <v>0</v>
      </c>
    </row>
    <row r="37" spans="1:8" ht="28.5" customHeight="1" x14ac:dyDescent="0.2">
      <c r="A37" s="17" t="s">
        <v>171</v>
      </c>
      <c r="B37" s="3"/>
      <c r="C37" s="71"/>
      <c r="D37" s="125"/>
      <c r="E37" s="72"/>
      <c r="F37" s="126"/>
      <c r="G37" s="127"/>
      <c r="H37" s="5">
        <f t="shared" si="3"/>
        <v>0</v>
      </c>
    </row>
    <row r="38" spans="1:8" ht="28.5" customHeight="1" x14ac:dyDescent="0.2">
      <c r="A38" s="17" t="s">
        <v>174</v>
      </c>
      <c r="B38" s="3"/>
      <c r="C38" s="71"/>
      <c r="D38" s="125"/>
      <c r="E38" s="72"/>
      <c r="F38" s="126"/>
      <c r="G38" s="127"/>
      <c r="H38" s="5">
        <f t="shared" si="3"/>
        <v>0</v>
      </c>
    </row>
    <row r="39" spans="1:8" ht="22.5" customHeight="1" thickBot="1" x14ac:dyDescent="0.25">
      <c r="A39" s="1"/>
      <c r="B39" s="1"/>
      <c r="C39" s="1"/>
      <c r="D39" s="1"/>
      <c r="E39" s="1"/>
      <c r="F39" s="1"/>
      <c r="G39" s="1"/>
      <c r="H39" s="1"/>
    </row>
    <row r="40" spans="1:8" ht="28.5" customHeight="1" x14ac:dyDescent="0.2">
      <c r="A40" s="1"/>
      <c r="B40" s="4"/>
      <c r="C40" s="4"/>
      <c r="D40" s="4"/>
      <c r="E40" s="112"/>
      <c r="F40" s="49" t="s">
        <v>131</v>
      </c>
      <c r="G40" s="50"/>
      <c r="H40" s="47">
        <f>H9+H10+H11+H12+H13+H22+H23+H24+H25+H26+H34+H35+H36+H37+H38</f>
        <v>0</v>
      </c>
    </row>
    <row r="41" spans="1:8" ht="15" thickBot="1" x14ac:dyDescent="0.25">
      <c r="A41" s="1"/>
      <c r="B41" s="4"/>
      <c r="C41" s="4"/>
      <c r="D41" s="4"/>
      <c r="E41" s="112"/>
      <c r="F41" s="51"/>
      <c r="G41" s="50"/>
      <c r="H41" s="48"/>
    </row>
    <row r="42" spans="1:8" ht="4.9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 t="s">
        <v>30</v>
      </c>
      <c r="B43" s="1"/>
      <c r="C43" s="1"/>
      <c r="D43" s="1"/>
      <c r="E43" s="1"/>
      <c r="F43" s="1"/>
      <c r="G43" s="1"/>
      <c r="H43" s="1"/>
    </row>
    <row r="44" spans="1:8" ht="13.95" customHeight="1" x14ac:dyDescent="0.2">
      <c r="A44" s="26" t="s">
        <v>176</v>
      </c>
      <c r="B44" s="22"/>
      <c r="C44" s="22"/>
      <c r="D44" s="22"/>
      <c r="E44" s="1"/>
      <c r="F44" s="1"/>
      <c r="G44" s="1"/>
      <c r="H44" s="1"/>
    </row>
    <row r="45" spans="1:8" ht="13.95" customHeight="1" x14ac:dyDescent="0.2">
      <c r="A45" s="26" t="s">
        <v>177</v>
      </c>
      <c r="B45" s="22"/>
      <c r="C45" s="22"/>
      <c r="D45" s="22"/>
      <c r="E45" s="1"/>
      <c r="F45" s="1"/>
      <c r="G45" s="1"/>
      <c r="H45" s="1"/>
    </row>
    <row r="46" spans="1:8" ht="13.95" customHeight="1" x14ac:dyDescent="0.2">
      <c r="A46" s="21" t="s">
        <v>178</v>
      </c>
      <c r="B46" s="1"/>
      <c r="C46" s="1"/>
      <c r="D46" s="1"/>
      <c r="E46" s="1"/>
      <c r="F46" s="1"/>
      <c r="G46" s="1"/>
      <c r="H46" s="1"/>
    </row>
    <row r="47" spans="1:8" ht="13.95" customHeight="1" x14ac:dyDescent="0.2">
      <c r="A47" s="26" t="s">
        <v>179</v>
      </c>
      <c r="B47" s="22"/>
      <c r="C47" s="22"/>
      <c r="D47" s="22"/>
      <c r="E47" s="1"/>
      <c r="F47" s="1"/>
      <c r="G47" s="1"/>
      <c r="H47" s="1"/>
    </row>
    <row r="48" spans="1:8" ht="13.95" customHeight="1" x14ac:dyDescent="0.2">
      <c r="A48" s="26" t="s">
        <v>228</v>
      </c>
      <c r="B48" s="22"/>
      <c r="C48" s="22"/>
      <c r="D48" s="22"/>
      <c r="E48" s="1"/>
      <c r="F48" s="1"/>
      <c r="G48" s="1"/>
      <c r="H48" s="1"/>
    </row>
    <row r="49" spans="1:8" ht="13.95" customHeight="1" x14ac:dyDescent="0.2">
      <c r="A49" s="21" t="s">
        <v>229</v>
      </c>
      <c r="B49" s="1"/>
      <c r="C49" s="1"/>
      <c r="D49" s="1"/>
      <c r="E49" s="1"/>
      <c r="F49" s="1"/>
      <c r="G49" s="1"/>
      <c r="H49" s="1"/>
    </row>
    <row r="50" spans="1:8" ht="13.95" customHeight="1" x14ac:dyDescent="0.2">
      <c r="A50" s="21" t="s">
        <v>230</v>
      </c>
      <c r="B50" s="1"/>
      <c r="C50" s="1"/>
      <c r="D50" s="1"/>
      <c r="E50" s="1"/>
      <c r="F50" s="1"/>
      <c r="G50" s="1"/>
      <c r="H50" s="1"/>
    </row>
    <row r="51" spans="1:8" ht="19.2" customHeight="1" x14ac:dyDescent="0.2"/>
    <row r="52" spans="1:8" ht="22.5" customHeight="1" x14ac:dyDescent="0.2"/>
    <row r="53" spans="1:8" ht="22.5" customHeight="1" x14ac:dyDescent="0.2"/>
    <row r="54" spans="1:8" ht="22.5" customHeight="1" x14ac:dyDescent="0.2"/>
    <row r="55" spans="1:8" ht="22.5" customHeight="1" x14ac:dyDescent="0.2"/>
    <row r="56" spans="1:8" ht="22.5" customHeight="1" x14ac:dyDescent="0.2"/>
    <row r="57" spans="1:8" ht="22.5" customHeight="1" x14ac:dyDescent="0.2"/>
  </sheetData>
  <mergeCells count="43">
    <mergeCell ref="E40:E41"/>
    <mergeCell ref="F40:G41"/>
    <mergeCell ref="H40:H41"/>
    <mergeCell ref="C36:E36"/>
    <mergeCell ref="F36:G36"/>
    <mergeCell ref="C37:E37"/>
    <mergeCell ref="F37:G37"/>
    <mergeCell ref="C38:E38"/>
    <mergeCell ref="F38:G38"/>
    <mergeCell ref="F31:G33"/>
    <mergeCell ref="H31:H32"/>
    <mergeCell ref="C34:E34"/>
    <mergeCell ref="F34:G34"/>
    <mergeCell ref="C35:E35"/>
    <mergeCell ref="F35:G35"/>
    <mergeCell ref="C24:D24"/>
    <mergeCell ref="C25:D25"/>
    <mergeCell ref="C26:D26"/>
    <mergeCell ref="A31:A33"/>
    <mergeCell ref="B31:B33"/>
    <mergeCell ref="C31:E33"/>
    <mergeCell ref="C23:D23"/>
    <mergeCell ref="C9:D9"/>
    <mergeCell ref="C10:D10"/>
    <mergeCell ref="C11:D11"/>
    <mergeCell ref="C12:D12"/>
    <mergeCell ref="C13:D13"/>
    <mergeCell ref="C22:D22"/>
    <mergeCell ref="A19:A21"/>
    <mergeCell ref="B19:B21"/>
    <mergeCell ref="C19:D21"/>
    <mergeCell ref="A3:H3"/>
    <mergeCell ref="A6:A8"/>
    <mergeCell ref="B6:B8"/>
    <mergeCell ref="C6:D8"/>
    <mergeCell ref="E6:E8"/>
    <mergeCell ref="F6:F7"/>
    <mergeCell ref="G6:G7"/>
    <mergeCell ref="H6:H8"/>
    <mergeCell ref="E19:E21"/>
    <mergeCell ref="F19:F20"/>
    <mergeCell ref="G19:G20"/>
    <mergeCell ref="H19:H21"/>
  </mergeCells>
  <phoneticPr fontId="29"/>
  <printOptions horizontalCentered="1"/>
  <pageMargins left="0.59055118110236227" right="0.59055118110236227" top="0.6692913385826772" bottom="0.47244094488188981" header="0" footer="0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Zeros="0" view="pageBreakPreview" zoomScaleSheetLayoutView="100" workbookViewId="0">
      <selection activeCell="G14" sqref="A1:G14"/>
    </sheetView>
  </sheetViews>
  <sheetFormatPr defaultColWidth="2.21875" defaultRowHeight="14.4" x14ac:dyDescent="0.2"/>
  <cols>
    <col min="1" max="1" width="3.6640625" style="1" customWidth="1"/>
    <col min="2" max="2" width="27.109375" style="1" customWidth="1"/>
    <col min="3" max="3" width="15.21875" style="1" customWidth="1"/>
    <col min="4" max="4" width="20.44140625" style="1" customWidth="1"/>
    <col min="5" max="5" width="9.44140625" style="1" customWidth="1"/>
    <col min="6" max="6" width="14.44140625" style="1" customWidth="1"/>
    <col min="7" max="7" width="15.44140625" style="1" customWidth="1"/>
    <col min="8" max="14" width="2.21875" style="1"/>
    <col min="15" max="15" width="17.88671875" style="1" customWidth="1"/>
    <col min="16" max="16384" width="2.21875" style="1"/>
  </cols>
  <sheetData>
    <row r="1" spans="1:10" ht="21.75" customHeight="1" x14ac:dyDescent="0.2">
      <c r="A1" s="1" t="s">
        <v>143</v>
      </c>
      <c r="E1" s="2"/>
      <c r="F1" s="2"/>
      <c r="G1" s="2"/>
    </row>
    <row r="2" spans="1:10" ht="12" customHeight="1" x14ac:dyDescent="0.2">
      <c r="E2" s="2"/>
      <c r="F2" s="2"/>
      <c r="G2" s="2"/>
    </row>
    <row r="3" spans="1:10" ht="39.6" customHeight="1" x14ac:dyDescent="0.2">
      <c r="B3" s="54" t="s">
        <v>187</v>
      </c>
      <c r="C3" s="54"/>
      <c r="D3" s="54"/>
      <c r="E3" s="54"/>
      <c r="F3" s="54"/>
      <c r="G3" s="54"/>
      <c r="H3" s="20"/>
      <c r="I3" s="20"/>
      <c r="J3" s="20"/>
    </row>
    <row r="6" spans="1:10" ht="18" customHeight="1" x14ac:dyDescent="0.2">
      <c r="A6" s="52" t="s">
        <v>117</v>
      </c>
      <c r="B6" s="52" t="s">
        <v>133</v>
      </c>
      <c r="C6" s="74" t="s">
        <v>115</v>
      </c>
      <c r="D6" s="75"/>
      <c r="E6" s="80" t="s">
        <v>127</v>
      </c>
      <c r="F6" s="80" t="s">
        <v>134</v>
      </c>
      <c r="G6" s="55" t="s">
        <v>126</v>
      </c>
    </row>
    <row r="7" spans="1:10" ht="21" customHeight="1" x14ac:dyDescent="0.2">
      <c r="A7" s="53"/>
      <c r="B7" s="53"/>
      <c r="C7" s="76"/>
      <c r="D7" s="77"/>
      <c r="E7" s="81"/>
      <c r="F7" s="70"/>
      <c r="G7" s="56"/>
    </row>
    <row r="8" spans="1:10" ht="17.399999999999999" customHeight="1" x14ac:dyDescent="0.2">
      <c r="A8" s="53"/>
      <c r="B8" s="53"/>
      <c r="C8" s="76"/>
      <c r="D8" s="77"/>
      <c r="E8" s="81"/>
      <c r="F8" s="93" t="s">
        <v>193</v>
      </c>
      <c r="G8" s="56"/>
    </row>
    <row r="9" spans="1:10" ht="28.5" customHeight="1" x14ac:dyDescent="0.2">
      <c r="A9" s="17">
        <v>1</v>
      </c>
      <c r="B9" s="3"/>
      <c r="C9" s="71"/>
      <c r="D9" s="72"/>
      <c r="E9" s="40">
        <v>22000</v>
      </c>
      <c r="F9" s="40"/>
      <c r="G9" s="19">
        <f>E9*F9</f>
        <v>0</v>
      </c>
    </row>
    <row r="10" spans="1:10" ht="23.4" customHeight="1" x14ac:dyDescent="0.2">
      <c r="A10" s="8" t="s">
        <v>186</v>
      </c>
      <c r="B10" s="37"/>
      <c r="C10" s="37"/>
      <c r="D10" s="37"/>
      <c r="E10" s="37"/>
      <c r="F10" s="37"/>
      <c r="G10" s="37"/>
    </row>
    <row r="11" spans="1:10" ht="40.200000000000003" customHeight="1" thickBot="1" x14ac:dyDescent="0.25"/>
    <row r="12" spans="1:10" ht="28.5" customHeight="1" x14ac:dyDescent="0.2">
      <c r="C12" s="4"/>
      <c r="D12" s="4"/>
      <c r="E12" s="49" t="s">
        <v>131</v>
      </c>
      <c r="F12" s="50"/>
      <c r="G12" s="47">
        <f>SUM(G9:G9)</f>
        <v>0</v>
      </c>
    </row>
    <row r="13" spans="1:10" ht="15" thickBot="1" x14ac:dyDescent="0.25">
      <c r="C13" s="4"/>
      <c r="D13" s="4"/>
      <c r="E13" s="51"/>
      <c r="F13" s="50"/>
      <c r="G13" s="48"/>
    </row>
    <row r="14" spans="1:10" ht="22.5" customHeight="1" x14ac:dyDescent="0.2"/>
    <row r="15" spans="1:10" ht="19.2" customHeight="1" x14ac:dyDescent="0.2"/>
    <row r="16" spans="1:10" ht="19.2" customHeight="1" x14ac:dyDescent="0.2"/>
    <row r="17" spans="3:3" ht="19.2" customHeight="1" x14ac:dyDescent="0.2"/>
    <row r="18" spans="3:3" ht="22.5" customHeight="1" x14ac:dyDescent="0.2"/>
    <row r="19" spans="3:3" ht="22.5" customHeight="1" x14ac:dyDescent="0.2">
      <c r="C19" s="1" t="s">
        <v>188</v>
      </c>
    </row>
    <row r="20" spans="3:3" ht="22.5" customHeight="1" x14ac:dyDescent="0.2"/>
    <row r="21" spans="3:3" ht="22.5" customHeight="1" x14ac:dyDescent="0.2"/>
    <row r="22" spans="3:3" ht="22.5" customHeight="1" x14ac:dyDescent="0.2"/>
    <row r="23" spans="3:3" ht="22.5" customHeight="1" x14ac:dyDescent="0.2"/>
  </sheetData>
  <mergeCells count="10">
    <mergeCell ref="G12:G13"/>
    <mergeCell ref="C9:D9"/>
    <mergeCell ref="E12:F13"/>
    <mergeCell ref="A6:A8"/>
    <mergeCell ref="B3:G3"/>
    <mergeCell ref="B6:B8"/>
    <mergeCell ref="C6:D8"/>
    <mergeCell ref="F6:F7"/>
    <mergeCell ref="E6:E8"/>
    <mergeCell ref="G6:G8"/>
  </mergeCells>
  <phoneticPr fontId="29"/>
  <printOptions horizontalCentered="1"/>
  <pageMargins left="0.59055118110236227" right="0.59055118110236227" top="0.78740157480314965" bottom="0.78740157480314965" header="0" footer="0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2"/>
  <sheetViews>
    <sheetView view="pageBreakPreview" topLeftCell="A38" zoomScaleSheetLayoutView="100" workbookViewId="0">
      <selection activeCell="G49" sqref="A1:G49"/>
    </sheetView>
  </sheetViews>
  <sheetFormatPr defaultColWidth="2.21875" defaultRowHeight="14.4" x14ac:dyDescent="0.2"/>
  <cols>
    <col min="1" max="1" width="26.109375" style="36" customWidth="1"/>
    <col min="2" max="2" width="6.109375" style="36" customWidth="1"/>
    <col min="3" max="3" width="22.44140625" style="36" customWidth="1"/>
    <col min="4" max="4" width="4.33203125" style="36" customWidth="1"/>
    <col min="5" max="5" width="16.21875" style="36" customWidth="1"/>
    <col min="6" max="6" width="19.88671875" style="36" customWidth="1"/>
    <col min="7" max="7" width="19.77734375" style="36" customWidth="1"/>
    <col min="8" max="14" width="2.21875" style="1"/>
    <col min="15" max="16" width="17.88671875" style="1" customWidth="1"/>
    <col min="17" max="16384" width="2.21875" style="1"/>
  </cols>
  <sheetData>
    <row r="1" spans="1:7" ht="21.75" customHeight="1" x14ac:dyDescent="0.2">
      <c r="A1" s="1" t="s">
        <v>119</v>
      </c>
      <c r="B1" s="1"/>
      <c r="C1" s="1"/>
      <c r="D1" s="1"/>
      <c r="E1" s="2"/>
      <c r="F1" s="2"/>
      <c r="G1" s="2"/>
    </row>
    <row r="2" spans="1:7" ht="23.4" customHeight="1" x14ac:dyDescent="0.2">
      <c r="A2" s="1"/>
      <c r="B2" s="1"/>
      <c r="C2" s="1"/>
      <c r="D2" s="1"/>
      <c r="E2" s="2"/>
      <c r="F2" s="2"/>
      <c r="G2" s="2"/>
    </row>
    <row r="3" spans="1:7" ht="33" customHeight="1" x14ac:dyDescent="0.2">
      <c r="A3" s="128" t="s">
        <v>187</v>
      </c>
      <c r="B3" s="129"/>
      <c r="C3" s="129"/>
      <c r="D3" s="129"/>
      <c r="E3" s="129"/>
      <c r="F3" s="129"/>
      <c r="G3" s="129"/>
    </row>
    <row r="4" spans="1:7" x14ac:dyDescent="0.2">
      <c r="A4" s="1"/>
      <c r="B4" s="1"/>
      <c r="C4" s="1"/>
      <c r="D4" s="1"/>
      <c r="E4" s="1"/>
      <c r="F4" s="1"/>
      <c r="G4" s="1"/>
    </row>
    <row r="5" spans="1:7" ht="16.2" x14ac:dyDescent="0.2">
      <c r="A5" s="130" t="s">
        <v>135</v>
      </c>
      <c r="B5" s="1"/>
      <c r="C5" s="1"/>
      <c r="D5" s="1"/>
      <c r="E5" s="1"/>
      <c r="F5" s="1"/>
      <c r="G5" s="1"/>
    </row>
    <row r="6" spans="1:7" ht="18" customHeight="1" x14ac:dyDescent="0.2">
      <c r="A6" s="74" t="s">
        <v>113</v>
      </c>
      <c r="B6" s="75"/>
      <c r="C6" s="74" t="s">
        <v>114</v>
      </c>
      <c r="D6" s="131"/>
      <c r="E6" s="131"/>
      <c r="F6" s="75"/>
      <c r="G6" s="80" t="s">
        <v>112</v>
      </c>
    </row>
    <row r="7" spans="1:7" ht="18" customHeight="1" x14ac:dyDescent="0.2">
      <c r="A7" s="78"/>
      <c r="B7" s="79"/>
      <c r="C7" s="78"/>
      <c r="D7" s="132"/>
      <c r="E7" s="132"/>
      <c r="F7" s="79"/>
      <c r="G7" s="81"/>
    </row>
    <row r="8" spans="1:7" ht="28.5" customHeight="1" x14ac:dyDescent="0.2">
      <c r="A8" s="71"/>
      <c r="B8" s="72"/>
      <c r="C8" s="71"/>
      <c r="D8" s="125"/>
      <c r="E8" s="125"/>
      <c r="F8" s="72"/>
      <c r="G8" s="33"/>
    </row>
    <row r="9" spans="1:7" ht="18" customHeight="1" x14ac:dyDescent="0.2">
      <c r="A9" s="133" t="s">
        <v>132</v>
      </c>
      <c r="B9" s="134"/>
      <c r="C9" s="135" t="s">
        <v>201</v>
      </c>
      <c r="D9" s="136"/>
      <c r="E9" s="65" t="s">
        <v>138</v>
      </c>
      <c r="F9" s="66"/>
      <c r="G9" s="137" t="s">
        <v>111</v>
      </c>
    </row>
    <row r="10" spans="1:7" ht="13.8" customHeight="1" x14ac:dyDescent="0.2">
      <c r="A10" s="138"/>
      <c r="B10" s="139"/>
      <c r="C10" s="140"/>
      <c r="D10" s="141"/>
      <c r="E10" s="142" t="s">
        <v>200</v>
      </c>
      <c r="F10" s="143"/>
      <c r="G10" s="144"/>
    </row>
    <row r="11" spans="1:7" ht="15" customHeight="1" x14ac:dyDescent="0.2">
      <c r="A11" s="138"/>
      <c r="B11" s="139"/>
      <c r="C11" s="140"/>
      <c r="D11" s="141"/>
      <c r="E11" s="145" t="s">
        <v>159</v>
      </c>
      <c r="F11" s="146" t="s">
        <v>160</v>
      </c>
      <c r="G11" s="144"/>
    </row>
    <row r="12" spans="1:7" ht="19.2" customHeight="1" x14ac:dyDescent="0.2">
      <c r="A12" s="147" t="s">
        <v>148</v>
      </c>
      <c r="B12" s="123"/>
      <c r="C12" s="148" t="s">
        <v>149</v>
      </c>
      <c r="D12" s="149"/>
      <c r="E12" s="150" t="s">
        <v>150</v>
      </c>
      <c r="F12" s="151"/>
      <c r="G12" s="152" t="s">
        <v>161</v>
      </c>
    </row>
    <row r="13" spans="1:7" ht="28.5" customHeight="1" x14ac:dyDescent="0.2">
      <c r="A13" s="153">
        <v>48000</v>
      </c>
      <c r="B13" s="154"/>
      <c r="C13" s="155"/>
      <c r="D13" s="155"/>
      <c r="E13" s="156">
        <f>ROUNDDOWN(C13/365,0)</f>
        <v>0</v>
      </c>
      <c r="F13" s="157"/>
      <c r="G13" s="158">
        <f>A13*E13</f>
        <v>0</v>
      </c>
    </row>
    <row r="14" spans="1:7" ht="22.5" customHeight="1" x14ac:dyDescent="0.2">
      <c r="A14" s="1"/>
      <c r="B14" s="1"/>
      <c r="C14" s="1"/>
      <c r="D14" s="1"/>
      <c r="E14" s="1"/>
      <c r="F14" s="1"/>
      <c r="G14" s="1"/>
    </row>
    <row r="15" spans="1:7" ht="22.5" customHeight="1" x14ac:dyDescent="0.2">
      <c r="A15" s="130" t="s">
        <v>136</v>
      </c>
      <c r="B15" s="1"/>
      <c r="C15" s="1"/>
      <c r="D15" s="1"/>
      <c r="E15" s="1"/>
      <c r="F15" s="1"/>
      <c r="G15" s="1"/>
    </row>
    <row r="16" spans="1:7" ht="18" customHeight="1" x14ac:dyDescent="0.2">
      <c r="A16" s="74" t="s">
        <v>113</v>
      </c>
      <c r="B16" s="75"/>
      <c r="C16" s="74" t="s">
        <v>114</v>
      </c>
      <c r="D16" s="131"/>
      <c r="E16" s="131"/>
      <c r="F16" s="75"/>
      <c r="G16" s="80" t="s">
        <v>112</v>
      </c>
    </row>
    <row r="17" spans="1:7" ht="18" customHeight="1" x14ac:dyDescent="0.2">
      <c r="A17" s="78"/>
      <c r="B17" s="79"/>
      <c r="C17" s="78"/>
      <c r="D17" s="132"/>
      <c r="E17" s="132"/>
      <c r="F17" s="79"/>
      <c r="G17" s="81"/>
    </row>
    <row r="18" spans="1:7" ht="28.5" customHeight="1" x14ac:dyDescent="0.2">
      <c r="A18" s="71"/>
      <c r="B18" s="72"/>
      <c r="C18" s="71"/>
      <c r="D18" s="125"/>
      <c r="E18" s="125"/>
      <c r="F18" s="72"/>
      <c r="G18" s="33"/>
    </row>
    <row r="19" spans="1:7" ht="22.95" customHeight="1" x14ac:dyDescent="0.2">
      <c r="A19" s="133" t="s">
        <v>132</v>
      </c>
      <c r="B19" s="134"/>
      <c r="C19" s="159" t="s">
        <v>191</v>
      </c>
      <c r="D19" s="160"/>
      <c r="E19" s="160"/>
      <c r="F19" s="161"/>
      <c r="G19" s="137" t="s">
        <v>111</v>
      </c>
    </row>
    <row r="20" spans="1:7" ht="16.8" customHeight="1" x14ac:dyDescent="0.2">
      <c r="A20" s="138"/>
      <c r="B20" s="139"/>
      <c r="C20" s="56" t="s">
        <v>152</v>
      </c>
      <c r="D20" s="162" t="s">
        <v>153</v>
      </c>
      <c r="E20" s="163"/>
      <c r="F20" s="46" t="s">
        <v>158</v>
      </c>
      <c r="G20" s="144"/>
    </row>
    <row r="21" spans="1:7" ht="16.2" customHeight="1" x14ac:dyDescent="0.2">
      <c r="A21" s="138" t="s">
        <v>151</v>
      </c>
      <c r="B21" s="119"/>
      <c r="C21" s="120"/>
      <c r="D21" s="142"/>
      <c r="E21" s="143"/>
      <c r="F21" s="164" t="s">
        <v>162</v>
      </c>
      <c r="G21" s="144" t="s">
        <v>164</v>
      </c>
    </row>
    <row r="22" spans="1:7" ht="16.2" customHeight="1" x14ac:dyDescent="0.2">
      <c r="A22" s="118"/>
      <c r="B22" s="119"/>
      <c r="C22" s="164"/>
      <c r="D22" s="142"/>
      <c r="E22" s="143"/>
      <c r="F22" s="165" t="s">
        <v>160</v>
      </c>
      <c r="G22" s="166"/>
    </row>
    <row r="23" spans="1:7" ht="13.2" customHeight="1" x14ac:dyDescent="0.2">
      <c r="A23" s="122"/>
      <c r="B23" s="123"/>
      <c r="C23" s="167" t="s">
        <v>154</v>
      </c>
      <c r="D23" s="168" t="s">
        <v>155</v>
      </c>
      <c r="E23" s="169"/>
      <c r="F23" s="167" t="s">
        <v>163</v>
      </c>
      <c r="G23" s="170"/>
    </row>
    <row r="24" spans="1:7" ht="28.5" customHeight="1" x14ac:dyDescent="0.2">
      <c r="A24" s="153">
        <v>48000</v>
      </c>
      <c r="B24" s="154"/>
      <c r="C24" s="171"/>
      <c r="D24" s="172"/>
      <c r="E24" s="172"/>
      <c r="F24" s="171">
        <f>ROUNDDOWN((C24-D24)/2,0)</f>
        <v>0</v>
      </c>
      <c r="G24" s="158" cm="1">
        <f t="array" ref="G24">IF(C24="",0,_xlfn.IFS(F24&gt;1,A24*F24,F24=1,"医科診療所（無床）と比較",F24&lt;1,"0"))</f>
        <v>0</v>
      </c>
    </row>
    <row r="25" spans="1:7" ht="18" customHeight="1" x14ac:dyDescent="0.2">
      <c r="A25" s="173" t="s">
        <v>233</v>
      </c>
      <c r="B25" s="1"/>
      <c r="C25" s="1"/>
      <c r="D25" s="1"/>
      <c r="E25" s="1"/>
      <c r="F25" s="1"/>
      <c r="G25" s="1"/>
    </row>
    <row r="26" spans="1:7" ht="18" customHeight="1" x14ac:dyDescent="0.2">
      <c r="A26" s="173" t="s">
        <v>234</v>
      </c>
      <c r="B26" s="1"/>
      <c r="C26" s="1"/>
      <c r="D26" s="1"/>
      <c r="E26" s="1"/>
      <c r="F26" s="1"/>
      <c r="G26" s="1"/>
    </row>
    <row r="27" spans="1:7" ht="22.05" customHeight="1" x14ac:dyDescent="0.2">
      <c r="A27" s="1"/>
      <c r="B27" s="1"/>
      <c r="C27" s="1"/>
      <c r="D27" s="1"/>
      <c r="E27" s="1"/>
      <c r="F27" s="1"/>
      <c r="G27" s="1"/>
    </row>
    <row r="28" spans="1:7" ht="16.2" x14ac:dyDescent="0.2">
      <c r="A28" s="130" t="s">
        <v>192</v>
      </c>
      <c r="B28" s="1"/>
      <c r="C28" s="1"/>
      <c r="D28" s="1"/>
      <c r="E28" s="1"/>
      <c r="F28" s="1"/>
      <c r="G28" s="1"/>
    </row>
    <row r="29" spans="1:7" ht="18" customHeight="1" x14ac:dyDescent="0.2">
      <c r="A29" s="52" t="s">
        <v>113</v>
      </c>
      <c r="B29" s="74" t="s">
        <v>115</v>
      </c>
      <c r="C29" s="131"/>
      <c r="D29" s="75"/>
      <c r="E29" s="174" t="s">
        <v>112</v>
      </c>
      <c r="F29" s="175" t="s">
        <v>203</v>
      </c>
      <c r="G29" s="45" t="s">
        <v>126</v>
      </c>
    </row>
    <row r="30" spans="1:7" ht="16.95" customHeight="1" x14ac:dyDescent="0.2">
      <c r="A30" s="53"/>
      <c r="B30" s="76"/>
      <c r="C30" s="176"/>
      <c r="D30" s="77"/>
      <c r="E30" s="177"/>
      <c r="F30" s="178"/>
      <c r="G30" s="179" t="s">
        <v>222</v>
      </c>
    </row>
    <row r="31" spans="1:7" ht="24" customHeight="1" x14ac:dyDescent="0.2">
      <c r="A31" s="53"/>
      <c r="B31" s="78"/>
      <c r="C31" s="132"/>
      <c r="D31" s="79"/>
      <c r="E31" s="180"/>
      <c r="F31" s="181"/>
      <c r="G31" s="182" t="s">
        <v>223</v>
      </c>
    </row>
    <row r="32" spans="1:7" ht="28.5" customHeight="1" x14ac:dyDescent="0.2">
      <c r="A32" s="3"/>
      <c r="B32" s="71"/>
      <c r="C32" s="125"/>
      <c r="D32" s="72"/>
      <c r="E32" s="33"/>
      <c r="F32" s="183"/>
      <c r="G32" s="5" cm="1">
        <f t="array" ref="G32">_xlfn.IFS(F32="○","76,000",A32&lt;&gt;"","46,000",A32="",0)</f>
        <v>0</v>
      </c>
    </row>
    <row r="33" spans="1:7" ht="22.5" customHeight="1" x14ac:dyDescent="0.2">
      <c r="A33" s="1"/>
      <c r="B33" s="1"/>
      <c r="C33" s="1"/>
      <c r="D33" s="1"/>
      <c r="E33" s="1"/>
      <c r="F33" s="1"/>
      <c r="G33" s="1"/>
    </row>
    <row r="34" spans="1:7" ht="16.2" x14ac:dyDescent="0.2">
      <c r="A34" s="130" t="s">
        <v>137</v>
      </c>
      <c r="B34" s="23"/>
      <c r="C34" s="23"/>
      <c r="D34" s="23"/>
      <c r="E34" s="23"/>
      <c r="F34" s="23"/>
      <c r="G34" s="23"/>
    </row>
    <row r="35" spans="1:7" ht="22.8" customHeight="1" x14ac:dyDescent="0.2">
      <c r="A35" s="63" t="s">
        <v>113</v>
      </c>
      <c r="B35" s="65" t="s">
        <v>115</v>
      </c>
      <c r="C35" s="113"/>
      <c r="D35" s="113"/>
      <c r="E35" s="66"/>
      <c r="F35" s="184" t="s">
        <v>112</v>
      </c>
      <c r="G35" s="24" t="s">
        <v>126</v>
      </c>
    </row>
    <row r="36" spans="1:7" ht="24" customHeight="1" x14ac:dyDescent="0.2">
      <c r="A36" s="64"/>
      <c r="B36" s="67"/>
      <c r="C36" s="121"/>
      <c r="D36" s="121"/>
      <c r="E36" s="68"/>
      <c r="F36" s="180"/>
      <c r="G36" s="179" t="s">
        <v>222</v>
      </c>
    </row>
    <row r="37" spans="1:7" ht="28.5" customHeight="1" x14ac:dyDescent="0.2">
      <c r="A37" s="25"/>
      <c r="B37" s="57"/>
      <c r="C37" s="185"/>
      <c r="D37" s="185"/>
      <c r="E37" s="58"/>
      <c r="F37" s="186"/>
      <c r="G37" s="5">
        <f>IF(A37&lt;&gt;"","46,000",0)</f>
        <v>0</v>
      </c>
    </row>
    <row r="38" spans="1:7" ht="22.5" customHeight="1" thickBot="1" x14ac:dyDescent="0.25">
      <c r="A38" s="1"/>
      <c r="B38" s="1"/>
      <c r="C38" s="1"/>
      <c r="D38" s="1"/>
      <c r="E38" s="1"/>
      <c r="F38" s="1"/>
      <c r="G38" s="1"/>
    </row>
    <row r="39" spans="1:7" ht="28.5" customHeight="1" x14ac:dyDescent="0.2">
      <c r="A39" s="4"/>
      <c r="B39" s="4"/>
      <c r="C39" s="4"/>
      <c r="D39" s="4"/>
      <c r="E39" s="1"/>
      <c r="F39" s="187" t="s">
        <v>131</v>
      </c>
      <c r="G39" s="188">
        <f>G13+G24+G32+G37</f>
        <v>0</v>
      </c>
    </row>
    <row r="40" spans="1:7" ht="15" thickBot="1" x14ac:dyDescent="0.25">
      <c r="A40" s="4"/>
      <c r="B40" s="4"/>
      <c r="C40" s="4"/>
      <c r="D40" s="4"/>
      <c r="E40" s="1"/>
      <c r="F40" s="189"/>
      <c r="G40" s="190"/>
    </row>
    <row r="41" spans="1:7" ht="16.8" customHeight="1" x14ac:dyDescent="0.2">
      <c r="A41" s="1"/>
      <c r="B41" s="1"/>
      <c r="C41" s="1"/>
      <c r="D41" s="1"/>
      <c r="E41" s="1"/>
      <c r="F41" s="1"/>
      <c r="G41" s="1"/>
    </row>
    <row r="42" spans="1:7" ht="16.2" customHeight="1" x14ac:dyDescent="0.2">
      <c r="A42" s="1" t="s">
        <v>30</v>
      </c>
      <c r="B42" s="1"/>
      <c r="C42" s="1"/>
      <c r="D42" s="1"/>
      <c r="E42" s="1"/>
      <c r="F42" s="1"/>
      <c r="G42" s="1"/>
    </row>
    <row r="43" spans="1:7" ht="16.95" customHeight="1" x14ac:dyDescent="0.2">
      <c r="A43" s="191" t="s">
        <v>144</v>
      </c>
      <c r="B43" s="22"/>
      <c r="C43" s="22"/>
      <c r="D43" s="22"/>
      <c r="E43" s="1"/>
      <c r="F43" s="1"/>
      <c r="G43" s="1"/>
    </row>
    <row r="44" spans="1:7" ht="16.95" customHeight="1" x14ac:dyDescent="0.2">
      <c r="A44" s="191" t="s">
        <v>145</v>
      </c>
      <c r="B44" s="22"/>
      <c r="C44" s="22"/>
      <c r="D44" s="22"/>
      <c r="E44" s="1"/>
      <c r="F44" s="1"/>
      <c r="G44" s="1"/>
    </row>
    <row r="45" spans="1:7" ht="16.95" customHeight="1" x14ac:dyDescent="0.2">
      <c r="A45" s="192" t="s">
        <v>165</v>
      </c>
      <c r="B45" s="1"/>
      <c r="C45" s="1"/>
      <c r="D45" s="1"/>
      <c r="E45" s="1"/>
      <c r="F45" s="1"/>
      <c r="G45" s="1"/>
    </row>
    <row r="46" spans="1:7" ht="16.95" customHeight="1" x14ac:dyDescent="0.2">
      <c r="A46" s="192" t="s">
        <v>180</v>
      </c>
      <c r="B46" s="1"/>
      <c r="C46" s="1"/>
      <c r="D46" s="1"/>
      <c r="E46" s="1"/>
      <c r="F46" s="1"/>
      <c r="G46" s="1"/>
    </row>
    <row r="47" spans="1:7" ht="16.95" customHeight="1" x14ac:dyDescent="0.2">
      <c r="A47" s="192" t="s">
        <v>156</v>
      </c>
      <c r="B47" s="1"/>
      <c r="C47" s="1"/>
      <c r="D47" s="1"/>
      <c r="E47" s="1"/>
      <c r="F47" s="1"/>
      <c r="G47" s="1"/>
    </row>
    <row r="48" spans="1:7" ht="16.95" customHeight="1" x14ac:dyDescent="0.2">
      <c r="A48" s="192" t="s">
        <v>157</v>
      </c>
      <c r="B48" s="1"/>
      <c r="C48" s="1"/>
      <c r="D48" s="1"/>
      <c r="E48" s="1"/>
      <c r="F48" s="1"/>
      <c r="G48" s="1"/>
    </row>
    <row r="49" spans="1:33" ht="16.95" customHeight="1" x14ac:dyDescent="0.2">
      <c r="A49" s="192" t="s">
        <v>181</v>
      </c>
      <c r="B49" s="1"/>
      <c r="C49" s="1"/>
      <c r="D49" s="1"/>
      <c r="E49" s="1"/>
      <c r="F49" s="1"/>
      <c r="G49" s="1"/>
    </row>
    <row r="50" spans="1:33" ht="18" customHeight="1" x14ac:dyDescent="0.2">
      <c r="AG50" s="1" t="s">
        <v>202</v>
      </c>
    </row>
    <row r="51" spans="1:33" ht="18" customHeight="1" x14ac:dyDescent="0.2"/>
    <row r="52" spans="1:33" ht="18" customHeight="1" x14ac:dyDescent="0.2"/>
  </sheetData>
  <mergeCells count="44">
    <mergeCell ref="B37:E37"/>
    <mergeCell ref="G19:G20"/>
    <mergeCell ref="A21:B23"/>
    <mergeCell ref="A24:B24"/>
    <mergeCell ref="F39:F40"/>
    <mergeCell ref="G39:G40"/>
    <mergeCell ref="A29:A31"/>
    <mergeCell ref="B29:D31"/>
    <mergeCell ref="E29:E31"/>
    <mergeCell ref="B32:D32"/>
    <mergeCell ref="A35:A36"/>
    <mergeCell ref="D23:E23"/>
    <mergeCell ref="G21:G23"/>
    <mergeCell ref="C20:C21"/>
    <mergeCell ref="F35:F36"/>
    <mergeCell ref="B35:E36"/>
    <mergeCell ref="A13:B13"/>
    <mergeCell ref="A16:B17"/>
    <mergeCell ref="A3:G3"/>
    <mergeCell ref="A6:B7"/>
    <mergeCell ref="G6:G7"/>
    <mergeCell ref="A8:B8"/>
    <mergeCell ref="A9:B11"/>
    <mergeCell ref="G9:G11"/>
    <mergeCell ref="A12:B12"/>
    <mergeCell ref="G16:G17"/>
    <mergeCell ref="C6:F7"/>
    <mergeCell ref="C8:F8"/>
    <mergeCell ref="E9:F9"/>
    <mergeCell ref="E10:F10"/>
    <mergeCell ref="E12:F12"/>
    <mergeCell ref="E13:F13"/>
    <mergeCell ref="A18:B18"/>
    <mergeCell ref="A19:B20"/>
    <mergeCell ref="D22:E22"/>
    <mergeCell ref="D24:E24"/>
    <mergeCell ref="F29:F31"/>
    <mergeCell ref="C19:F19"/>
    <mergeCell ref="D20:E21"/>
    <mergeCell ref="C12:D12"/>
    <mergeCell ref="C9:D11"/>
    <mergeCell ref="C13:D13"/>
    <mergeCell ref="C16:F17"/>
    <mergeCell ref="C18:F18"/>
  </mergeCells>
  <phoneticPr fontId="29"/>
  <dataValidations count="3">
    <dataValidation type="whole" errorStyle="warning" imeMode="off" allowBlank="1" showInputMessage="1" showErrorMessage="1" error="医療機関コードは、「191」から始まる10桁の番号を入力してください。" sqref="G18 G8 E32" xr:uid="{00000000-0002-0000-0300-000000000000}">
      <formula1>1910000000</formula1>
      <formula2>1919999999</formula2>
    </dataValidation>
    <dataValidation type="list" allowBlank="1" showInputMessage="1" showErrorMessage="1" error="該当する場合は○、該当しない場合は空欄としてください。" sqref="F32" xr:uid="{10C8FFEA-C3BE-4607-9170-34FB9EDE7D8E}">
      <formula1>"○"</formula1>
    </dataValidation>
    <dataValidation type="whole" errorStyle="warning" imeMode="off" allowBlank="1" showInputMessage="1" showErrorMessage="1" error="医療機関コードは、「193」から始まる10桁の番号を入力してください。" sqref="F37" xr:uid="{81DB8B67-6918-442D-8849-EF108DC72DE5}">
      <formula1>1930000000</formula1>
      <formula2>1939999999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showZeros="0" view="pageBreakPreview" zoomScaleSheetLayoutView="100" workbookViewId="0">
      <selection sqref="A1:F25"/>
    </sheetView>
  </sheetViews>
  <sheetFormatPr defaultColWidth="2.21875" defaultRowHeight="14.4" x14ac:dyDescent="0.2"/>
  <cols>
    <col min="1" max="1" width="4.33203125" style="1" customWidth="1"/>
    <col min="2" max="2" width="24" style="1" customWidth="1"/>
    <col min="3" max="3" width="15.21875" style="1" customWidth="1"/>
    <col min="4" max="4" width="18.77734375" style="1" customWidth="1"/>
    <col min="5" max="5" width="18" style="1" customWidth="1"/>
    <col min="6" max="6" width="18.6640625" style="1" customWidth="1"/>
    <col min="7" max="13" width="2.21875" style="1"/>
    <col min="14" max="15" width="17.88671875" style="1" customWidth="1"/>
    <col min="16" max="16384" width="2.21875" style="1"/>
  </cols>
  <sheetData>
    <row r="1" spans="1:6" ht="21.75" customHeight="1" x14ac:dyDescent="0.2">
      <c r="A1" s="1" t="s">
        <v>120</v>
      </c>
      <c r="E1" s="27"/>
      <c r="F1" s="27"/>
    </row>
    <row r="2" spans="1:6" ht="12" customHeight="1" x14ac:dyDescent="0.2">
      <c r="E2" s="27"/>
      <c r="F2" s="27"/>
    </row>
    <row r="3" spans="1:6" ht="39.6" customHeight="1" x14ac:dyDescent="0.2">
      <c r="A3" s="54" t="s">
        <v>187</v>
      </c>
      <c r="B3" s="54"/>
      <c r="C3" s="54"/>
      <c r="D3" s="54"/>
      <c r="E3" s="54"/>
      <c r="F3" s="54"/>
    </row>
    <row r="6" spans="1:6" ht="18" customHeight="1" x14ac:dyDescent="0.2">
      <c r="A6" s="63" t="s">
        <v>117</v>
      </c>
      <c r="B6" s="63" t="s">
        <v>113</v>
      </c>
      <c r="C6" s="65" t="s">
        <v>115</v>
      </c>
      <c r="D6" s="66"/>
      <c r="E6" s="69" t="s">
        <v>118</v>
      </c>
      <c r="F6" s="24" t="s">
        <v>126</v>
      </c>
    </row>
    <row r="7" spans="1:6" ht="19.2" customHeight="1" x14ac:dyDescent="0.2">
      <c r="A7" s="64"/>
      <c r="B7" s="64"/>
      <c r="C7" s="67"/>
      <c r="D7" s="68"/>
      <c r="E7" s="70"/>
      <c r="F7" s="193" t="s">
        <v>189</v>
      </c>
    </row>
    <row r="8" spans="1:6" ht="28.5" customHeight="1" x14ac:dyDescent="0.2">
      <c r="A8" s="28">
        <v>1</v>
      </c>
      <c r="B8" s="25"/>
      <c r="C8" s="57"/>
      <c r="D8" s="58"/>
      <c r="E8" s="194"/>
      <c r="F8" s="195">
        <f>IF(B8&lt;&gt;"","24,000",0)</f>
        <v>0</v>
      </c>
    </row>
    <row r="9" spans="1:6" ht="28.5" customHeight="1" x14ac:dyDescent="0.2">
      <c r="A9" s="28">
        <v>2</v>
      </c>
      <c r="B9" s="25"/>
      <c r="C9" s="57"/>
      <c r="D9" s="58"/>
      <c r="E9" s="194"/>
      <c r="F9" s="195">
        <f t="shared" ref="F9:F17" si="0">IF(B9&lt;&gt;"","24,000",0)</f>
        <v>0</v>
      </c>
    </row>
    <row r="10" spans="1:6" ht="28.5" customHeight="1" x14ac:dyDescent="0.2">
      <c r="A10" s="28">
        <v>3</v>
      </c>
      <c r="B10" s="25"/>
      <c r="C10" s="57"/>
      <c r="D10" s="58"/>
      <c r="E10" s="194"/>
      <c r="F10" s="195">
        <f t="shared" si="0"/>
        <v>0</v>
      </c>
    </row>
    <row r="11" spans="1:6" ht="28.5" customHeight="1" x14ac:dyDescent="0.2">
      <c r="A11" s="28">
        <v>4</v>
      </c>
      <c r="B11" s="25"/>
      <c r="C11" s="57"/>
      <c r="D11" s="58"/>
      <c r="E11" s="194"/>
      <c r="F11" s="195">
        <f t="shared" si="0"/>
        <v>0</v>
      </c>
    </row>
    <row r="12" spans="1:6" ht="28.5" customHeight="1" x14ac:dyDescent="0.2">
      <c r="A12" s="28">
        <v>5</v>
      </c>
      <c r="B12" s="25"/>
      <c r="C12" s="57"/>
      <c r="D12" s="58"/>
      <c r="E12" s="194"/>
      <c r="F12" s="195">
        <f t="shared" si="0"/>
        <v>0</v>
      </c>
    </row>
    <row r="13" spans="1:6" ht="28.5" customHeight="1" x14ac:dyDescent="0.2">
      <c r="A13" s="28">
        <v>6</v>
      </c>
      <c r="B13" s="25"/>
      <c r="C13" s="57"/>
      <c r="D13" s="58"/>
      <c r="E13" s="194"/>
      <c r="F13" s="195">
        <f t="shared" si="0"/>
        <v>0</v>
      </c>
    </row>
    <row r="14" spans="1:6" ht="28.5" customHeight="1" x14ac:dyDescent="0.2">
      <c r="A14" s="28">
        <v>7</v>
      </c>
      <c r="B14" s="25"/>
      <c r="C14" s="57"/>
      <c r="D14" s="58"/>
      <c r="E14" s="194"/>
      <c r="F14" s="195">
        <f t="shared" si="0"/>
        <v>0</v>
      </c>
    </row>
    <row r="15" spans="1:6" ht="28.5" customHeight="1" x14ac:dyDescent="0.2">
      <c r="A15" s="28">
        <v>8</v>
      </c>
      <c r="B15" s="25"/>
      <c r="C15" s="57"/>
      <c r="D15" s="58"/>
      <c r="E15" s="194"/>
      <c r="F15" s="195">
        <f t="shared" si="0"/>
        <v>0</v>
      </c>
    </row>
    <row r="16" spans="1:6" ht="28.5" customHeight="1" x14ac:dyDescent="0.2">
      <c r="A16" s="28">
        <v>9</v>
      </c>
      <c r="B16" s="25"/>
      <c r="C16" s="57"/>
      <c r="D16" s="58"/>
      <c r="E16" s="194"/>
      <c r="F16" s="195">
        <f t="shared" si="0"/>
        <v>0</v>
      </c>
    </row>
    <row r="17" spans="1:6" ht="28.5" customHeight="1" x14ac:dyDescent="0.2">
      <c r="A17" s="28">
        <v>10</v>
      </c>
      <c r="B17" s="25"/>
      <c r="C17" s="57"/>
      <c r="D17" s="58"/>
      <c r="E17" s="194"/>
      <c r="F17" s="195">
        <f t="shared" si="0"/>
        <v>0</v>
      </c>
    </row>
    <row r="18" spans="1:6" ht="22.5" customHeight="1" thickBot="1" x14ac:dyDescent="0.25"/>
    <row r="19" spans="1:6" ht="28.5" customHeight="1" x14ac:dyDescent="0.2">
      <c r="B19" s="29"/>
      <c r="C19" s="29"/>
      <c r="D19" s="29"/>
      <c r="E19" s="59" t="s">
        <v>131</v>
      </c>
      <c r="F19" s="61">
        <f>F8+F9+F10+F11+F12+F13+F14+F15+F16+F17</f>
        <v>0</v>
      </c>
    </row>
    <row r="20" spans="1:6" ht="15" thickBot="1" x14ac:dyDescent="0.25">
      <c r="B20" s="29"/>
      <c r="C20" s="29"/>
      <c r="D20" s="29"/>
      <c r="E20" s="60"/>
      <c r="F20" s="62"/>
    </row>
    <row r="21" spans="1:6" ht="22.5" customHeight="1" x14ac:dyDescent="0.2"/>
    <row r="22" spans="1:6" x14ac:dyDescent="0.2">
      <c r="A22" s="23" t="s">
        <v>30</v>
      </c>
      <c r="C22" s="23"/>
      <c r="D22" s="23"/>
      <c r="E22" s="23"/>
      <c r="F22" s="23"/>
    </row>
    <row r="23" spans="1:6" ht="19.2" customHeight="1" x14ac:dyDescent="0.2">
      <c r="A23" s="30" t="s">
        <v>129</v>
      </c>
      <c r="B23" s="31"/>
      <c r="C23" s="31"/>
      <c r="D23" s="31"/>
      <c r="E23" s="23"/>
      <c r="F23" s="23"/>
    </row>
    <row r="24" spans="1:6" ht="19.2" customHeight="1" x14ac:dyDescent="0.2">
      <c r="A24" s="30" t="s">
        <v>146</v>
      </c>
      <c r="B24" s="31"/>
      <c r="C24" s="31"/>
      <c r="D24" s="31"/>
      <c r="E24" s="23"/>
      <c r="F24" s="23"/>
    </row>
    <row r="25" spans="1:6" ht="19.2" customHeight="1" x14ac:dyDescent="0.2">
      <c r="A25" s="32" t="s">
        <v>128</v>
      </c>
    </row>
    <row r="26" spans="1:6" ht="19.2" customHeight="1" x14ac:dyDescent="0.2"/>
    <row r="27" spans="1:6" ht="19.2" customHeight="1" x14ac:dyDescent="0.2"/>
    <row r="28" spans="1:6" ht="19.2" customHeight="1" x14ac:dyDescent="0.2"/>
    <row r="29" spans="1:6" ht="22.5" customHeight="1" x14ac:dyDescent="0.2"/>
    <row r="30" spans="1:6" ht="22.5" customHeight="1" x14ac:dyDescent="0.2"/>
    <row r="31" spans="1:6" ht="22.5" customHeight="1" x14ac:dyDescent="0.2"/>
    <row r="32" spans="1:6" ht="22.5" customHeight="1" x14ac:dyDescent="0.2"/>
    <row r="33" ht="22.5" customHeight="1" x14ac:dyDescent="0.2"/>
    <row r="34" ht="22.5" customHeight="1" x14ac:dyDescent="0.2"/>
  </sheetData>
  <mergeCells count="17">
    <mergeCell ref="C10:D10"/>
    <mergeCell ref="A3:F3"/>
    <mergeCell ref="C13:D13"/>
    <mergeCell ref="E19:E20"/>
    <mergeCell ref="F19:F20"/>
    <mergeCell ref="A6:A7"/>
    <mergeCell ref="C8:D8"/>
    <mergeCell ref="C14:D14"/>
    <mergeCell ref="C15:D15"/>
    <mergeCell ref="B6:B7"/>
    <mergeCell ref="C6:D7"/>
    <mergeCell ref="E6:E7"/>
    <mergeCell ref="C11:D11"/>
    <mergeCell ref="C12:D12"/>
    <mergeCell ref="C16:D16"/>
    <mergeCell ref="C17:D17"/>
    <mergeCell ref="C9:D9"/>
  </mergeCells>
  <phoneticPr fontId="29"/>
  <dataValidations count="1">
    <dataValidation type="whole" errorStyle="warning" imeMode="off" allowBlank="1" showInputMessage="1" showErrorMessage="1" error="保険薬局コードは、「194」から始まる10桁の番号を入力してください。" sqref="E8:E17" xr:uid="{00000000-0002-0000-0400-000000000000}">
      <formula1>1940000000</formula1>
      <formula2>1949999999</formula2>
    </dataValidation>
  </dataValidations>
  <printOptions horizontalCentered="1"/>
  <pageMargins left="0.59055118110236227" right="0.59055118110236227" top="0.78740157480314965" bottom="0.78740157480314965" header="0" footer="0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"/>
  <sheetViews>
    <sheetView showZeros="0" view="pageBreakPreview" topLeftCell="A9" zoomScaleSheetLayoutView="100" workbookViewId="0">
      <selection sqref="A1:F30"/>
    </sheetView>
  </sheetViews>
  <sheetFormatPr defaultColWidth="2.21875" defaultRowHeight="14.4" x14ac:dyDescent="0.2"/>
  <cols>
    <col min="1" max="1" width="4.33203125" style="1" customWidth="1"/>
    <col min="2" max="2" width="24" style="1" customWidth="1"/>
    <col min="3" max="3" width="15.21875" style="1" customWidth="1"/>
    <col min="4" max="4" width="18.77734375" style="1" customWidth="1"/>
    <col min="5" max="5" width="18" style="1" customWidth="1"/>
    <col min="6" max="6" width="18.6640625" style="1" customWidth="1"/>
    <col min="7" max="13" width="2.21875" style="1"/>
    <col min="14" max="15" width="17.88671875" style="1" customWidth="1"/>
    <col min="16" max="16384" width="2.21875" style="1"/>
  </cols>
  <sheetData>
    <row r="1" spans="1:6" ht="21.75" customHeight="1" x14ac:dyDescent="0.2">
      <c r="A1" s="1" t="s">
        <v>121</v>
      </c>
      <c r="E1" s="2"/>
      <c r="F1" s="2"/>
    </row>
    <row r="2" spans="1:6" ht="12" customHeight="1" x14ac:dyDescent="0.2">
      <c r="E2" s="2"/>
      <c r="F2" s="2"/>
    </row>
    <row r="3" spans="1:6" ht="39.6" customHeight="1" x14ac:dyDescent="0.2">
      <c r="A3" s="73" t="s">
        <v>187</v>
      </c>
      <c r="B3" s="54"/>
      <c r="C3" s="54"/>
      <c r="D3" s="54"/>
      <c r="E3" s="54"/>
      <c r="F3" s="54"/>
    </row>
    <row r="6" spans="1:6" ht="18" customHeight="1" x14ac:dyDescent="0.2">
      <c r="A6" s="52" t="s">
        <v>117</v>
      </c>
      <c r="B6" s="52" t="s">
        <v>113</v>
      </c>
      <c r="C6" s="74" t="s">
        <v>115</v>
      </c>
      <c r="D6" s="75"/>
      <c r="E6" s="80" t="s">
        <v>122</v>
      </c>
      <c r="F6" s="55" t="s">
        <v>116</v>
      </c>
    </row>
    <row r="7" spans="1:6" ht="18" customHeight="1" x14ac:dyDescent="0.2">
      <c r="A7" s="53"/>
      <c r="B7" s="53"/>
      <c r="C7" s="76"/>
      <c r="D7" s="77"/>
      <c r="E7" s="81"/>
      <c r="F7" s="56"/>
    </row>
    <row r="8" spans="1:6" ht="19.2" customHeight="1" x14ac:dyDescent="0.2">
      <c r="A8" s="53"/>
      <c r="B8" s="53"/>
      <c r="C8" s="78"/>
      <c r="D8" s="79"/>
      <c r="E8" s="18" t="s">
        <v>123</v>
      </c>
      <c r="F8" s="196" t="s">
        <v>190</v>
      </c>
    </row>
    <row r="9" spans="1:6" ht="28.5" customHeight="1" x14ac:dyDescent="0.2">
      <c r="A9" s="17">
        <v>1</v>
      </c>
      <c r="B9" s="3"/>
      <c r="C9" s="71"/>
      <c r="D9" s="72"/>
      <c r="E9" s="34"/>
      <c r="F9" s="5">
        <f>IF(B9&lt;&gt;"","15,000",0)</f>
        <v>0</v>
      </c>
    </row>
    <row r="10" spans="1:6" ht="28.5" customHeight="1" x14ac:dyDescent="0.2">
      <c r="A10" s="17">
        <v>2</v>
      </c>
      <c r="B10" s="3"/>
      <c r="C10" s="71"/>
      <c r="D10" s="72"/>
      <c r="E10" s="34"/>
      <c r="F10" s="5">
        <f t="shared" ref="F10:F18" si="0">IF(B10&lt;&gt;"","15,000",0)</f>
        <v>0</v>
      </c>
    </row>
    <row r="11" spans="1:6" ht="28.5" customHeight="1" x14ac:dyDescent="0.2">
      <c r="A11" s="17">
        <v>3</v>
      </c>
      <c r="B11" s="3"/>
      <c r="C11" s="71"/>
      <c r="D11" s="72"/>
      <c r="E11" s="34"/>
      <c r="F11" s="5">
        <f t="shared" si="0"/>
        <v>0</v>
      </c>
    </row>
    <row r="12" spans="1:6" ht="28.5" customHeight="1" x14ac:dyDescent="0.2">
      <c r="A12" s="17">
        <v>4</v>
      </c>
      <c r="B12" s="3"/>
      <c r="C12" s="71"/>
      <c r="D12" s="72"/>
      <c r="E12" s="34"/>
      <c r="F12" s="5">
        <f t="shared" si="0"/>
        <v>0</v>
      </c>
    </row>
    <row r="13" spans="1:6" ht="28.5" customHeight="1" x14ac:dyDescent="0.2">
      <c r="A13" s="17">
        <v>5</v>
      </c>
      <c r="B13" s="3"/>
      <c r="C13" s="71"/>
      <c r="D13" s="72"/>
      <c r="E13" s="34"/>
      <c r="F13" s="5">
        <f t="shared" si="0"/>
        <v>0</v>
      </c>
    </row>
    <row r="14" spans="1:6" ht="28.5" customHeight="1" x14ac:dyDescent="0.2">
      <c r="A14" s="17">
        <v>6</v>
      </c>
      <c r="B14" s="3"/>
      <c r="C14" s="71"/>
      <c r="D14" s="72"/>
      <c r="E14" s="34"/>
      <c r="F14" s="5">
        <f t="shared" si="0"/>
        <v>0</v>
      </c>
    </row>
    <row r="15" spans="1:6" ht="28.5" customHeight="1" x14ac:dyDescent="0.2">
      <c r="A15" s="17">
        <v>7</v>
      </c>
      <c r="B15" s="3"/>
      <c r="C15" s="71"/>
      <c r="D15" s="72"/>
      <c r="E15" s="34"/>
      <c r="F15" s="5">
        <f t="shared" si="0"/>
        <v>0</v>
      </c>
    </row>
    <row r="16" spans="1:6" ht="28.5" customHeight="1" x14ac:dyDescent="0.2">
      <c r="A16" s="17">
        <v>8</v>
      </c>
      <c r="B16" s="3"/>
      <c r="C16" s="71"/>
      <c r="D16" s="72"/>
      <c r="E16" s="34"/>
      <c r="F16" s="5">
        <f t="shared" si="0"/>
        <v>0</v>
      </c>
    </row>
    <row r="17" spans="1:6" ht="28.5" customHeight="1" x14ac:dyDescent="0.2">
      <c r="A17" s="17">
        <v>9</v>
      </c>
      <c r="B17" s="3"/>
      <c r="C17" s="71"/>
      <c r="D17" s="72"/>
      <c r="E17" s="34"/>
      <c r="F17" s="5">
        <f t="shared" si="0"/>
        <v>0</v>
      </c>
    </row>
    <row r="18" spans="1:6" ht="28.5" customHeight="1" x14ac:dyDescent="0.2">
      <c r="A18" s="17">
        <v>10</v>
      </c>
      <c r="B18" s="3"/>
      <c r="C18" s="71"/>
      <c r="D18" s="72"/>
      <c r="E18" s="34"/>
      <c r="F18" s="5">
        <f t="shared" si="0"/>
        <v>0</v>
      </c>
    </row>
    <row r="19" spans="1:6" ht="22.5" customHeight="1" thickBot="1" x14ac:dyDescent="0.25">
      <c r="F19" s="35"/>
    </row>
    <row r="20" spans="1:6" ht="28.5" customHeight="1" x14ac:dyDescent="0.2">
      <c r="B20" s="4"/>
      <c r="C20" s="4"/>
      <c r="D20" s="4"/>
      <c r="E20" s="82" t="s">
        <v>131</v>
      </c>
      <c r="F20" s="84">
        <f>F9+F10+F11+F12+F13+F14+F15+F16+F17+F18</f>
        <v>0</v>
      </c>
    </row>
    <row r="21" spans="1:6" ht="15" thickBot="1" x14ac:dyDescent="0.25">
      <c r="B21" s="4"/>
      <c r="C21" s="4"/>
      <c r="D21" s="4"/>
      <c r="E21" s="83"/>
      <c r="F21" s="85"/>
    </row>
    <row r="22" spans="1:6" ht="22.5" customHeight="1" x14ac:dyDescent="0.2"/>
    <row r="23" spans="1:6" x14ac:dyDescent="0.2">
      <c r="A23" s="1" t="s">
        <v>30</v>
      </c>
    </row>
    <row r="24" spans="1:6" ht="19.2" customHeight="1" x14ac:dyDescent="0.2">
      <c r="A24" s="26" t="s">
        <v>130</v>
      </c>
      <c r="B24" s="22"/>
      <c r="C24" s="22"/>
      <c r="D24" s="22"/>
    </row>
    <row r="25" spans="1:6" ht="19.2" customHeight="1" x14ac:dyDescent="0.2">
      <c r="A25" s="26" t="s">
        <v>147</v>
      </c>
      <c r="B25" s="22"/>
      <c r="C25" s="22"/>
      <c r="D25" s="22"/>
    </row>
    <row r="26" spans="1:6" ht="19.2" customHeight="1" x14ac:dyDescent="0.2">
      <c r="A26" s="21" t="s">
        <v>128</v>
      </c>
    </row>
    <row r="27" spans="1:6" ht="19.2" customHeight="1" x14ac:dyDescent="0.2">
      <c r="A27" s="21" t="s">
        <v>139</v>
      </c>
    </row>
    <row r="28" spans="1:6" ht="19.2" customHeight="1" x14ac:dyDescent="0.2">
      <c r="A28" s="21" t="s">
        <v>141</v>
      </c>
    </row>
    <row r="29" spans="1:6" ht="19.2" customHeight="1" x14ac:dyDescent="0.2">
      <c r="A29" s="21" t="s">
        <v>142</v>
      </c>
    </row>
    <row r="30" spans="1:6" ht="19.2" customHeight="1" x14ac:dyDescent="0.2">
      <c r="A30" s="21" t="s">
        <v>140</v>
      </c>
    </row>
    <row r="31" spans="1:6" ht="19.2" customHeight="1" x14ac:dyDescent="0.2"/>
    <row r="32" spans="1:6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</sheetData>
  <mergeCells count="18">
    <mergeCell ref="C16:D16"/>
    <mergeCell ref="C17:D17"/>
    <mergeCell ref="C18:D18"/>
    <mergeCell ref="E20:E21"/>
    <mergeCell ref="F20:F21"/>
    <mergeCell ref="C13:D13"/>
    <mergeCell ref="C14:D14"/>
    <mergeCell ref="C15:D15"/>
    <mergeCell ref="A3:F3"/>
    <mergeCell ref="A6:A8"/>
    <mergeCell ref="B6:B8"/>
    <mergeCell ref="C6:D8"/>
    <mergeCell ref="C9:D9"/>
    <mergeCell ref="E6:E7"/>
    <mergeCell ref="F6:F7"/>
    <mergeCell ref="C10:D10"/>
    <mergeCell ref="C11:D11"/>
    <mergeCell ref="C12:D12"/>
  </mergeCells>
  <phoneticPr fontId="29"/>
  <dataValidations count="1">
    <dataValidation errorStyle="warning" allowBlank="1" showInputMessage="1" showErrorMessage="1" sqref="E9" xr:uid="{00000000-0002-0000-0500-000000000000}"/>
  </dataValidations>
  <printOptions horizontalCentered="1"/>
  <pageMargins left="0.59055118110236227" right="0.59055118110236227" top="0.78740157480314965" bottom="0.78740157480314965" header="0" footer="0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B57C-224A-4707-B7DF-9DFEF4B12196}">
  <dimension ref="A1:J36"/>
  <sheetViews>
    <sheetView showZeros="0" tabSelected="1" view="pageBreakPreview" zoomScaleSheetLayoutView="100" workbookViewId="0">
      <selection activeCell="U11" sqref="U11"/>
    </sheetView>
  </sheetViews>
  <sheetFormatPr defaultColWidth="2.21875" defaultRowHeight="14.4" x14ac:dyDescent="0.2"/>
  <cols>
    <col min="1" max="1" width="3.6640625" style="1" customWidth="1"/>
    <col min="2" max="2" width="11.44140625" style="1" customWidth="1"/>
    <col min="3" max="3" width="24.88671875" style="1" customWidth="1"/>
    <col min="4" max="4" width="15.21875" style="1" customWidth="1"/>
    <col min="5" max="5" width="17.88671875" style="1" customWidth="1"/>
    <col min="6" max="6" width="9.44140625" style="1" customWidth="1"/>
    <col min="7" max="7" width="22.44140625" style="1" customWidth="1"/>
    <col min="8" max="8" width="15.44140625" style="1" customWidth="1"/>
    <col min="9" max="15" width="2.21875" style="1"/>
    <col min="16" max="16" width="17.88671875" style="1" customWidth="1"/>
    <col min="17" max="16384" width="2.21875" style="1"/>
  </cols>
  <sheetData>
    <row r="1" spans="1:10" ht="21.75" customHeight="1" x14ac:dyDescent="0.2">
      <c r="A1" s="1" t="s">
        <v>204</v>
      </c>
    </row>
    <row r="2" spans="1:10" ht="12" customHeight="1" x14ac:dyDescent="0.2"/>
    <row r="3" spans="1:10" ht="39.6" customHeight="1" x14ac:dyDescent="0.2">
      <c r="A3" s="89" t="s">
        <v>187</v>
      </c>
      <c r="B3" s="90"/>
      <c r="C3" s="90"/>
      <c r="D3" s="90"/>
      <c r="E3" s="90"/>
      <c r="F3" s="90"/>
      <c r="G3" s="90"/>
      <c r="H3" s="90"/>
    </row>
    <row r="5" spans="1:10" ht="13.2" customHeight="1" x14ac:dyDescent="0.2"/>
    <row r="6" spans="1:10" ht="22.8" customHeight="1" x14ac:dyDescent="0.2">
      <c r="A6" s="52" t="s">
        <v>117</v>
      </c>
      <c r="B6" s="80" t="s">
        <v>205</v>
      </c>
      <c r="C6" s="52" t="s">
        <v>125</v>
      </c>
      <c r="D6" s="74" t="s">
        <v>115</v>
      </c>
      <c r="E6" s="75"/>
      <c r="F6" s="80" t="s">
        <v>127</v>
      </c>
      <c r="G6" s="80" t="s">
        <v>206</v>
      </c>
      <c r="H6" s="55" t="s">
        <v>126</v>
      </c>
    </row>
    <row r="7" spans="1:10" ht="18" customHeight="1" x14ac:dyDescent="0.2">
      <c r="A7" s="53"/>
      <c r="B7" s="70"/>
      <c r="C7" s="53"/>
      <c r="D7" s="76"/>
      <c r="E7" s="77"/>
      <c r="F7" s="81"/>
      <c r="G7" s="70"/>
      <c r="H7" s="56"/>
    </row>
    <row r="8" spans="1:10" ht="16.8" customHeight="1" x14ac:dyDescent="0.2">
      <c r="A8" s="53"/>
      <c r="B8" s="70"/>
      <c r="C8" s="53"/>
      <c r="D8" s="76"/>
      <c r="E8" s="77"/>
      <c r="F8" s="81"/>
      <c r="G8" s="197" t="s">
        <v>193</v>
      </c>
      <c r="H8" s="56"/>
    </row>
    <row r="9" spans="1:10" ht="28.5" customHeight="1" x14ac:dyDescent="0.2">
      <c r="A9" s="38">
        <v>1</v>
      </c>
      <c r="B9" s="39"/>
      <c r="C9" s="39"/>
      <c r="D9" s="71"/>
      <c r="E9" s="72"/>
      <c r="F9" s="40"/>
      <c r="G9" s="40"/>
      <c r="H9" s="19">
        <f>F9*G9</f>
        <v>0</v>
      </c>
    </row>
    <row r="10" spans="1:10" ht="28.5" customHeight="1" x14ac:dyDescent="0.2">
      <c r="A10" s="38">
        <v>2</v>
      </c>
      <c r="B10" s="39"/>
      <c r="C10" s="39"/>
      <c r="D10" s="71"/>
      <c r="E10" s="72"/>
      <c r="F10" s="40"/>
      <c r="G10" s="41"/>
      <c r="H10" s="19">
        <f t="shared" ref="H10:H18" si="0">F10*G10</f>
        <v>0</v>
      </c>
      <c r="J10" s="1" t="s">
        <v>207</v>
      </c>
    </row>
    <row r="11" spans="1:10" ht="28.5" customHeight="1" x14ac:dyDescent="0.2">
      <c r="A11" s="38">
        <v>3</v>
      </c>
      <c r="B11" s="39"/>
      <c r="C11" s="39"/>
      <c r="D11" s="71"/>
      <c r="E11" s="72"/>
      <c r="F11" s="40"/>
      <c r="G11" s="41"/>
      <c r="H11" s="19">
        <f t="shared" si="0"/>
        <v>0</v>
      </c>
      <c r="J11" s="1" t="s">
        <v>209</v>
      </c>
    </row>
    <row r="12" spans="1:10" ht="28.5" customHeight="1" x14ac:dyDescent="0.2">
      <c r="A12" s="38">
        <v>4</v>
      </c>
      <c r="B12" s="39"/>
      <c r="C12" s="39"/>
      <c r="D12" s="71"/>
      <c r="E12" s="72"/>
      <c r="F12" s="40"/>
      <c r="G12" s="41"/>
      <c r="H12" s="19">
        <f t="shared" si="0"/>
        <v>0</v>
      </c>
      <c r="J12" s="1" t="s">
        <v>208</v>
      </c>
    </row>
    <row r="13" spans="1:10" ht="28.5" customHeight="1" x14ac:dyDescent="0.2">
      <c r="A13" s="38">
        <v>5</v>
      </c>
      <c r="B13" s="39"/>
      <c r="C13" s="39"/>
      <c r="D13" s="71"/>
      <c r="E13" s="72"/>
      <c r="F13" s="40"/>
      <c r="G13" s="41"/>
      <c r="H13" s="19">
        <f t="shared" si="0"/>
        <v>0</v>
      </c>
      <c r="J13" s="1" t="s">
        <v>210</v>
      </c>
    </row>
    <row r="14" spans="1:10" ht="28.5" customHeight="1" x14ac:dyDescent="0.2">
      <c r="A14" s="38">
        <v>6</v>
      </c>
      <c r="B14" s="39"/>
      <c r="C14" s="39"/>
      <c r="D14" s="71"/>
      <c r="E14" s="72"/>
      <c r="F14" s="40"/>
      <c r="G14" s="41"/>
      <c r="H14" s="19">
        <f t="shared" si="0"/>
        <v>0</v>
      </c>
      <c r="J14" s="1" t="s">
        <v>211</v>
      </c>
    </row>
    <row r="15" spans="1:10" ht="28.5" customHeight="1" x14ac:dyDescent="0.2">
      <c r="A15" s="38">
        <v>7</v>
      </c>
      <c r="B15" s="39"/>
      <c r="C15" s="39"/>
      <c r="D15" s="71"/>
      <c r="E15" s="72"/>
      <c r="F15" s="40"/>
      <c r="G15" s="41"/>
      <c r="H15" s="19">
        <f t="shared" si="0"/>
        <v>0</v>
      </c>
      <c r="J15" s="1" t="s">
        <v>219</v>
      </c>
    </row>
    <row r="16" spans="1:10" ht="28.5" customHeight="1" x14ac:dyDescent="0.2">
      <c r="A16" s="38">
        <v>8</v>
      </c>
      <c r="B16" s="39"/>
      <c r="C16" s="39"/>
      <c r="D16" s="71"/>
      <c r="E16" s="72"/>
      <c r="F16" s="40"/>
      <c r="G16" s="41"/>
      <c r="H16" s="19">
        <f t="shared" si="0"/>
        <v>0</v>
      </c>
      <c r="J16" s="1" t="s">
        <v>212</v>
      </c>
    </row>
    <row r="17" spans="1:10" ht="28.5" customHeight="1" x14ac:dyDescent="0.2">
      <c r="A17" s="38">
        <v>9</v>
      </c>
      <c r="B17" s="39"/>
      <c r="C17" s="39"/>
      <c r="D17" s="71"/>
      <c r="E17" s="72"/>
      <c r="F17" s="40"/>
      <c r="G17" s="41"/>
      <c r="H17" s="19">
        <f t="shared" si="0"/>
        <v>0</v>
      </c>
      <c r="J17" s="1" t="s">
        <v>213</v>
      </c>
    </row>
    <row r="18" spans="1:10" ht="28.5" customHeight="1" x14ac:dyDescent="0.2">
      <c r="A18" s="38">
        <v>10</v>
      </c>
      <c r="B18" s="39"/>
      <c r="C18" s="39"/>
      <c r="D18" s="71"/>
      <c r="E18" s="72"/>
      <c r="F18" s="40"/>
      <c r="G18" s="41"/>
      <c r="H18" s="19">
        <f t="shared" si="0"/>
        <v>0</v>
      </c>
      <c r="J18" s="1" t="s">
        <v>214</v>
      </c>
    </row>
    <row r="19" spans="1:10" ht="22.5" customHeight="1" thickBot="1" x14ac:dyDescent="0.25">
      <c r="J19" s="1" t="s">
        <v>215</v>
      </c>
    </row>
    <row r="20" spans="1:10" ht="28.5" customHeight="1" x14ac:dyDescent="0.2">
      <c r="B20" s="42"/>
      <c r="C20" s="42"/>
      <c r="D20" s="42"/>
      <c r="E20" s="42"/>
      <c r="F20" s="86" t="s">
        <v>131</v>
      </c>
      <c r="G20" s="87"/>
      <c r="H20" s="47">
        <f>SUM(H9:H18)</f>
        <v>0</v>
      </c>
    </row>
    <row r="21" spans="1:10" ht="15" thickBot="1" x14ac:dyDescent="0.25">
      <c r="B21" s="42"/>
      <c r="C21" s="42"/>
      <c r="D21" s="42"/>
      <c r="E21" s="42"/>
      <c r="F21" s="88"/>
      <c r="G21" s="87"/>
      <c r="H21" s="48"/>
    </row>
    <row r="22" spans="1:10" ht="22.5" customHeight="1" x14ac:dyDescent="0.2"/>
    <row r="23" spans="1:10" x14ac:dyDescent="0.2">
      <c r="A23" s="1" t="s">
        <v>30</v>
      </c>
    </row>
    <row r="24" spans="1:10" ht="20.399999999999999" customHeight="1" x14ac:dyDescent="0.2">
      <c r="A24" s="43" t="s">
        <v>235</v>
      </c>
    </row>
    <row r="25" spans="1:10" ht="19.2" customHeight="1" x14ac:dyDescent="0.2">
      <c r="A25" s="44" t="s">
        <v>216</v>
      </c>
      <c r="B25" s="22"/>
      <c r="C25" s="22"/>
      <c r="D25" s="22"/>
      <c r="E25" s="22"/>
    </row>
    <row r="26" spans="1:10" ht="19.2" customHeight="1" x14ac:dyDescent="0.2">
      <c r="A26" s="44" t="s">
        <v>217</v>
      </c>
      <c r="B26" s="22"/>
      <c r="C26" s="22"/>
      <c r="D26" s="22"/>
      <c r="E26" s="22"/>
    </row>
    <row r="27" spans="1:10" ht="19.2" customHeight="1" x14ac:dyDescent="0.2">
      <c r="A27" s="43" t="s">
        <v>218</v>
      </c>
    </row>
    <row r="28" spans="1:10" ht="19.2" customHeight="1" x14ac:dyDescent="0.2"/>
    <row r="29" spans="1:10" ht="19.2" customHeight="1" x14ac:dyDescent="0.2"/>
    <row r="30" spans="1:10" ht="19.2" customHeight="1" x14ac:dyDescent="0.2"/>
    <row r="31" spans="1:10" ht="22.5" customHeight="1" x14ac:dyDescent="0.2"/>
    <row r="32" spans="1:10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</sheetData>
  <mergeCells count="20">
    <mergeCell ref="A3:H3"/>
    <mergeCell ref="A6:A8"/>
    <mergeCell ref="B6:B8"/>
    <mergeCell ref="C6:C8"/>
    <mergeCell ref="D6:E8"/>
    <mergeCell ref="F6:F8"/>
    <mergeCell ref="G6:G7"/>
    <mergeCell ref="H6:H8"/>
    <mergeCell ref="H20:H2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F20:G21"/>
  </mergeCells>
  <phoneticPr fontId="29"/>
  <dataValidations count="1">
    <dataValidation type="list" allowBlank="1" showInputMessage="1" showErrorMessage="1" sqref="B9:B18" xr:uid="{E7DB01B3-C492-4334-A7D5-7F8B5F038ACB}">
      <formula1>$J$10:$J$19</formula1>
    </dataValidation>
  </dataValidations>
  <printOptions horizontalCentered="1"/>
  <pageMargins left="0.59055118110236227" right="0.59055118110236227" top="0.78740157480314965" bottom="0.78740157480314965" header="0" footer="0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L115"/>
  <sheetViews>
    <sheetView topLeftCell="A24" workbookViewId="0">
      <selection activeCell="C3" sqref="C3"/>
    </sheetView>
  </sheetViews>
  <sheetFormatPr defaultRowHeight="13.2" x14ac:dyDescent="0.2"/>
  <cols>
    <col min="1" max="1" width="49.109375" customWidth="1"/>
    <col min="2" max="2" width="9.109375" customWidth="1"/>
    <col min="5" max="5" width="13" bestFit="1" customWidth="1"/>
  </cols>
  <sheetData>
    <row r="1" spans="1:12" x14ac:dyDescent="0.2">
      <c r="A1" s="6"/>
      <c r="B1" s="9" t="s">
        <v>40</v>
      </c>
      <c r="C1" s="6"/>
      <c r="D1" s="6"/>
      <c r="E1" s="6"/>
      <c r="F1" s="9" t="s">
        <v>31</v>
      </c>
      <c r="G1" s="6"/>
      <c r="L1" s="16" t="s">
        <v>41</v>
      </c>
    </row>
    <row r="2" spans="1:12" x14ac:dyDescent="0.2">
      <c r="A2" s="6"/>
      <c r="B2" s="9" t="s">
        <v>42</v>
      </c>
      <c r="C2" s="9"/>
      <c r="D2" s="9" t="s">
        <v>46</v>
      </c>
      <c r="E2" s="9" t="s">
        <v>48</v>
      </c>
      <c r="F2" s="9" t="s">
        <v>42</v>
      </c>
      <c r="G2" s="6"/>
    </row>
    <row r="3" spans="1:12" x14ac:dyDescent="0.2">
      <c r="A3" t="s">
        <v>38</v>
      </c>
      <c r="B3" s="10">
        <v>2374</v>
      </c>
      <c r="C3" t="s">
        <v>32</v>
      </c>
      <c r="E3" s="15"/>
      <c r="F3" s="10">
        <v>200</v>
      </c>
      <c r="G3" t="s">
        <v>32</v>
      </c>
      <c r="H3" s="10"/>
      <c r="I3" s="10"/>
      <c r="J3" s="10"/>
      <c r="K3" s="10"/>
    </row>
    <row r="4" spans="1:12" x14ac:dyDescent="0.2">
      <c r="A4" t="s">
        <v>0</v>
      </c>
      <c r="B4" s="10">
        <v>757</v>
      </c>
      <c r="C4" t="s">
        <v>32</v>
      </c>
      <c r="E4" s="15"/>
      <c r="F4" s="10">
        <v>200</v>
      </c>
      <c r="G4" t="s">
        <v>32</v>
      </c>
      <c r="H4" s="10"/>
      <c r="I4" s="10"/>
      <c r="J4" s="10"/>
      <c r="K4" s="10"/>
    </row>
    <row r="5" spans="1:12" x14ac:dyDescent="0.2">
      <c r="A5" t="s">
        <v>51</v>
      </c>
      <c r="B5" s="10">
        <v>346</v>
      </c>
      <c r="C5" t="s">
        <v>32</v>
      </c>
      <c r="E5" s="15"/>
      <c r="F5" s="10">
        <v>200</v>
      </c>
      <c r="G5" t="s">
        <v>32</v>
      </c>
      <c r="H5" s="10"/>
      <c r="I5" s="10"/>
      <c r="J5" s="10"/>
      <c r="K5" s="10"/>
    </row>
    <row r="6" spans="1:12" x14ac:dyDescent="0.2">
      <c r="A6" s="7" t="s">
        <v>21</v>
      </c>
      <c r="B6" s="10">
        <v>273</v>
      </c>
      <c r="C6" t="s">
        <v>32</v>
      </c>
      <c r="E6" s="10"/>
      <c r="F6" s="10">
        <v>200</v>
      </c>
      <c r="G6" t="s">
        <v>32</v>
      </c>
      <c r="H6" s="10"/>
      <c r="I6" s="10"/>
      <c r="J6" s="10"/>
      <c r="K6" s="10"/>
    </row>
    <row r="7" spans="1:12" x14ac:dyDescent="0.2">
      <c r="A7" s="8" t="s">
        <v>52</v>
      </c>
      <c r="B7" s="10">
        <v>273</v>
      </c>
      <c r="C7" t="s">
        <v>32</v>
      </c>
      <c r="E7" s="10">
        <v>3000</v>
      </c>
      <c r="F7" s="10">
        <v>200</v>
      </c>
      <c r="G7" t="s">
        <v>32</v>
      </c>
      <c r="H7" s="10"/>
      <c r="I7" s="10"/>
      <c r="J7" s="10"/>
      <c r="K7" s="10"/>
    </row>
    <row r="8" spans="1:12" x14ac:dyDescent="0.2">
      <c r="A8" t="s">
        <v>9</v>
      </c>
      <c r="B8" s="10">
        <v>265</v>
      </c>
      <c r="C8" t="s">
        <v>32</v>
      </c>
      <c r="E8" s="15"/>
      <c r="F8" s="10">
        <v>200</v>
      </c>
      <c r="G8" t="s">
        <v>32</v>
      </c>
      <c r="H8" s="10"/>
      <c r="I8" s="10"/>
      <c r="J8" s="10"/>
      <c r="K8" s="10"/>
    </row>
    <row r="9" spans="1:12" x14ac:dyDescent="0.2">
      <c r="A9" t="s">
        <v>47</v>
      </c>
      <c r="B9" s="10">
        <v>265</v>
      </c>
      <c r="C9" t="s">
        <v>32</v>
      </c>
      <c r="E9" s="15"/>
      <c r="F9" s="10">
        <v>200</v>
      </c>
      <c r="G9" t="s">
        <v>32</v>
      </c>
      <c r="H9" s="10"/>
      <c r="I9" s="10"/>
      <c r="J9" s="10"/>
      <c r="K9" s="10"/>
    </row>
    <row r="10" spans="1:12" x14ac:dyDescent="0.2">
      <c r="A10" t="s">
        <v>54</v>
      </c>
      <c r="B10" s="10">
        <v>335</v>
      </c>
      <c r="C10" t="s">
        <v>32</v>
      </c>
      <c r="E10" s="15"/>
      <c r="F10" s="10">
        <v>200</v>
      </c>
      <c r="G10" t="s">
        <v>32</v>
      </c>
      <c r="H10" s="10"/>
      <c r="I10" s="10"/>
      <c r="J10" s="10"/>
      <c r="K10" s="10"/>
    </row>
    <row r="11" spans="1:12" x14ac:dyDescent="0.2">
      <c r="A11" t="s">
        <v>49</v>
      </c>
      <c r="B11" s="10">
        <v>353</v>
      </c>
      <c r="C11" t="s">
        <v>32</v>
      </c>
      <c r="E11" s="15"/>
      <c r="F11" s="10">
        <v>200</v>
      </c>
      <c r="G11" t="s">
        <v>32</v>
      </c>
      <c r="H11" s="10"/>
      <c r="I11" s="10"/>
      <c r="J11" s="10"/>
      <c r="K11" s="10"/>
    </row>
    <row r="12" spans="1:12" x14ac:dyDescent="0.2">
      <c r="A12" t="s">
        <v>55</v>
      </c>
      <c r="B12" s="10">
        <v>52</v>
      </c>
      <c r="C12" t="s">
        <v>32</v>
      </c>
      <c r="E12" s="15"/>
      <c r="F12" s="10">
        <v>200</v>
      </c>
      <c r="G12" t="s">
        <v>32</v>
      </c>
      <c r="H12" s="10"/>
      <c r="I12" s="10"/>
      <c r="J12" s="10"/>
      <c r="K12" s="10"/>
    </row>
    <row r="13" spans="1:12" x14ac:dyDescent="0.2">
      <c r="A13" t="s">
        <v>22</v>
      </c>
      <c r="B13" s="10">
        <v>27</v>
      </c>
      <c r="C13" t="s">
        <v>32</v>
      </c>
      <c r="E13" s="15"/>
      <c r="F13" s="10">
        <v>200</v>
      </c>
      <c r="G13" t="s">
        <v>32</v>
      </c>
      <c r="H13" s="10"/>
      <c r="I13" s="10"/>
      <c r="J13" s="10"/>
      <c r="K13" s="10"/>
    </row>
    <row r="14" spans="1:12" x14ac:dyDescent="0.2">
      <c r="A14" t="s">
        <v>50</v>
      </c>
      <c r="B14" s="10">
        <v>380</v>
      </c>
      <c r="C14" t="s">
        <v>32</v>
      </c>
      <c r="E14" s="15"/>
      <c r="F14" s="10">
        <v>200</v>
      </c>
      <c r="G14" t="s">
        <v>32</v>
      </c>
      <c r="H14" s="10"/>
      <c r="I14" s="10"/>
      <c r="J14" s="10"/>
      <c r="K14" s="10"/>
    </row>
    <row r="15" spans="1:12" x14ac:dyDescent="0.2">
      <c r="A15" t="s">
        <v>56</v>
      </c>
      <c r="B15" s="10">
        <v>240</v>
      </c>
      <c r="C15" t="s">
        <v>32</v>
      </c>
      <c r="E15" s="15"/>
      <c r="F15" s="10">
        <v>200</v>
      </c>
      <c r="G15" t="s">
        <v>32</v>
      </c>
      <c r="H15" s="10"/>
      <c r="I15" s="10"/>
      <c r="J15" s="10"/>
      <c r="K15" s="10"/>
    </row>
    <row r="16" spans="1:12" x14ac:dyDescent="0.2">
      <c r="A16" t="s">
        <v>2</v>
      </c>
      <c r="B16" s="10">
        <v>360</v>
      </c>
      <c r="C16" t="s">
        <v>32</v>
      </c>
      <c r="E16" s="15"/>
      <c r="F16" s="10">
        <v>200</v>
      </c>
      <c r="G16" t="s">
        <v>32</v>
      </c>
      <c r="H16" s="10"/>
      <c r="I16" s="10"/>
      <c r="J16" s="10"/>
      <c r="K16" s="10"/>
    </row>
    <row r="17" spans="1:11" x14ac:dyDescent="0.2">
      <c r="A17" t="s">
        <v>18</v>
      </c>
      <c r="B17" s="10">
        <v>204</v>
      </c>
      <c r="C17" t="s">
        <v>32</v>
      </c>
      <c r="E17" s="10">
        <v>3000</v>
      </c>
      <c r="F17" s="10">
        <v>200</v>
      </c>
      <c r="G17" t="s">
        <v>32</v>
      </c>
      <c r="H17" s="10"/>
      <c r="I17" s="10"/>
      <c r="J17" s="10"/>
      <c r="K17" s="10"/>
    </row>
    <row r="18" spans="1:11" x14ac:dyDescent="0.2">
      <c r="A18" t="s">
        <v>1</v>
      </c>
      <c r="B18" s="10">
        <v>1215</v>
      </c>
      <c r="C18" t="s">
        <v>37</v>
      </c>
      <c r="E18" s="10">
        <v>3000</v>
      </c>
      <c r="F18" s="15"/>
      <c r="H18" s="10"/>
      <c r="I18" s="10"/>
      <c r="J18" s="10"/>
      <c r="K18" s="10"/>
    </row>
    <row r="19" spans="1:11" x14ac:dyDescent="0.2">
      <c r="A19" t="s">
        <v>57</v>
      </c>
      <c r="B19" s="10">
        <v>402</v>
      </c>
      <c r="C19" t="s">
        <v>32</v>
      </c>
      <c r="E19" s="10">
        <v>3000</v>
      </c>
      <c r="F19" s="15"/>
      <c r="H19" s="10"/>
      <c r="I19" s="10"/>
      <c r="J19" s="10"/>
      <c r="K19" s="10"/>
    </row>
    <row r="20" spans="1:11" x14ac:dyDescent="0.2">
      <c r="A20" t="s">
        <v>8</v>
      </c>
      <c r="B20" s="10">
        <v>358</v>
      </c>
      <c r="C20" t="s">
        <v>32</v>
      </c>
      <c r="E20" s="10">
        <v>3000</v>
      </c>
      <c r="F20" s="15"/>
      <c r="H20" s="10"/>
      <c r="I20" s="10"/>
      <c r="J20" s="10"/>
      <c r="K20" s="10"/>
    </row>
    <row r="21" spans="1:11" x14ac:dyDescent="0.2">
      <c r="A21" t="s">
        <v>12</v>
      </c>
      <c r="B21" s="10">
        <v>180</v>
      </c>
      <c r="C21" t="s">
        <v>32</v>
      </c>
      <c r="E21" s="10">
        <v>3000</v>
      </c>
      <c r="F21" s="15"/>
      <c r="H21" s="10"/>
      <c r="I21" s="10"/>
      <c r="J21" s="10"/>
      <c r="K21" s="10"/>
    </row>
    <row r="22" spans="1:11" x14ac:dyDescent="0.2">
      <c r="A22" t="s">
        <v>44</v>
      </c>
      <c r="B22" s="10">
        <v>1182</v>
      </c>
      <c r="C22" t="s">
        <v>37</v>
      </c>
      <c r="E22" s="15"/>
      <c r="F22" s="15"/>
      <c r="H22" s="10"/>
      <c r="I22" s="10"/>
      <c r="J22" s="10"/>
      <c r="K22" s="10"/>
    </row>
    <row r="23" spans="1:11" x14ac:dyDescent="0.2">
      <c r="A23" t="s">
        <v>33</v>
      </c>
      <c r="B23" s="10">
        <v>635</v>
      </c>
      <c r="C23" t="s">
        <v>37</v>
      </c>
      <c r="E23" s="15"/>
      <c r="F23" s="15"/>
      <c r="H23" s="10"/>
      <c r="I23" s="10"/>
      <c r="J23" s="10"/>
      <c r="K23" s="10"/>
    </row>
    <row r="24" spans="1:11" x14ac:dyDescent="0.2">
      <c r="A24" t="s">
        <v>58</v>
      </c>
      <c r="B24" s="10">
        <v>115</v>
      </c>
      <c r="C24" t="s">
        <v>32</v>
      </c>
      <c r="E24" s="15"/>
      <c r="F24" s="10">
        <v>200</v>
      </c>
      <c r="G24" t="s">
        <v>32</v>
      </c>
      <c r="H24" s="10"/>
      <c r="I24" s="10"/>
      <c r="J24" s="10"/>
      <c r="K24" s="10"/>
    </row>
    <row r="25" spans="1:11" x14ac:dyDescent="0.2">
      <c r="A25" t="s">
        <v>59</v>
      </c>
      <c r="B25" s="10">
        <v>188</v>
      </c>
      <c r="C25" t="s">
        <v>32</v>
      </c>
      <c r="E25" s="15"/>
      <c r="F25" s="10">
        <v>200</v>
      </c>
      <c r="G25" t="s">
        <v>32</v>
      </c>
      <c r="H25" s="10"/>
      <c r="I25" s="10"/>
      <c r="J25" s="10"/>
      <c r="K25" s="10"/>
    </row>
    <row r="26" spans="1:11" x14ac:dyDescent="0.2">
      <c r="A26" t="s">
        <v>16</v>
      </c>
      <c r="B26" s="10">
        <v>65</v>
      </c>
      <c r="C26" t="s">
        <v>32</v>
      </c>
      <c r="D26" s="10"/>
      <c r="E26" s="15"/>
      <c r="F26" s="10">
        <v>200</v>
      </c>
      <c r="G26" t="s">
        <v>32</v>
      </c>
      <c r="H26" s="10"/>
      <c r="I26" s="10"/>
      <c r="J26" s="10"/>
      <c r="K26" s="10"/>
    </row>
    <row r="27" spans="1:11" x14ac:dyDescent="0.2">
      <c r="A27" t="s">
        <v>60</v>
      </c>
      <c r="B27" s="10">
        <v>115</v>
      </c>
      <c r="C27" t="s">
        <v>32</v>
      </c>
      <c r="D27" s="10"/>
      <c r="E27" s="15"/>
      <c r="F27" s="10">
        <v>200</v>
      </c>
      <c r="G27" t="s">
        <v>32</v>
      </c>
      <c r="H27" s="10"/>
      <c r="I27" s="10"/>
      <c r="J27" s="10"/>
      <c r="K27" s="10"/>
    </row>
    <row r="28" spans="1:11" x14ac:dyDescent="0.2">
      <c r="A28" t="s">
        <v>61</v>
      </c>
      <c r="B28" s="10">
        <v>46</v>
      </c>
      <c r="C28" t="s">
        <v>32</v>
      </c>
      <c r="D28" s="10"/>
      <c r="E28" s="15"/>
      <c r="F28" s="10">
        <v>200</v>
      </c>
      <c r="G28" t="s">
        <v>32</v>
      </c>
      <c r="H28" s="10"/>
      <c r="I28" s="10"/>
      <c r="J28" s="10"/>
      <c r="K28" s="10"/>
    </row>
    <row r="29" spans="1:11" x14ac:dyDescent="0.2">
      <c r="A29" t="s">
        <v>62</v>
      </c>
      <c r="B29" s="10">
        <v>38</v>
      </c>
      <c r="C29" t="s">
        <v>32</v>
      </c>
      <c r="D29" s="10"/>
      <c r="E29" s="15"/>
      <c r="F29" s="10">
        <v>200</v>
      </c>
      <c r="G29" t="s">
        <v>32</v>
      </c>
      <c r="H29" s="10"/>
      <c r="I29" s="10"/>
      <c r="J29" s="10"/>
      <c r="K29" s="10"/>
    </row>
    <row r="30" spans="1:11" x14ac:dyDescent="0.2">
      <c r="A30" t="s">
        <v>63</v>
      </c>
      <c r="B30" s="10">
        <v>60</v>
      </c>
      <c r="C30" t="s">
        <v>32</v>
      </c>
      <c r="D30" s="10"/>
      <c r="E30" s="15"/>
      <c r="F30" s="10">
        <v>200</v>
      </c>
      <c r="G30" t="s">
        <v>32</v>
      </c>
      <c r="H30" s="10"/>
      <c r="I30" s="10"/>
      <c r="J30" s="10"/>
      <c r="K30" s="10"/>
    </row>
    <row r="31" spans="1:11" x14ac:dyDescent="0.2">
      <c r="A31" t="s">
        <v>34</v>
      </c>
      <c r="B31" s="10">
        <v>44</v>
      </c>
      <c r="C31" t="s">
        <v>32</v>
      </c>
      <c r="D31" s="10"/>
      <c r="E31" s="15"/>
      <c r="F31" s="10">
        <v>200</v>
      </c>
      <c r="G31" t="s">
        <v>32</v>
      </c>
      <c r="H31" s="10"/>
      <c r="I31" s="10"/>
      <c r="J31" s="10"/>
      <c r="K31" s="10"/>
    </row>
    <row r="32" spans="1:11" x14ac:dyDescent="0.2">
      <c r="A32" t="s">
        <v>64</v>
      </c>
      <c r="B32" s="10">
        <v>46</v>
      </c>
      <c r="C32" t="s">
        <v>32</v>
      </c>
      <c r="D32" s="10"/>
      <c r="E32" s="15"/>
      <c r="F32" s="10"/>
      <c r="G32" s="10"/>
      <c r="H32" s="10"/>
      <c r="I32" s="10"/>
      <c r="J32" s="10"/>
      <c r="K32" s="10"/>
    </row>
    <row r="33" spans="1:11" x14ac:dyDescent="0.2">
      <c r="A33" t="s">
        <v>24</v>
      </c>
      <c r="B33" s="10">
        <v>44</v>
      </c>
      <c r="C33" t="s">
        <v>32</v>
      </c>
      <c r="D33" s="10"/>
      <c r="E33" s="15"/>
      <c r="F33" s="10">
        <v>200</v>
      </c>
      <c r="G33" t="s">
        <v>32</v>
      </c>
      <c r="H33" s="10"/>
      <c r="I33" s="10"/>
      <c r="J33" s="10"/>
      <c r="K33" s="10"/>
    </row>
    <row r="34" spans="1:11" x14ac:dyDescent="0.2">
      <c r="A34" t="s">
        <v>43</v>
      </c>
      <c r="B34" s="10"/>
      <c r="D34" s="10"/>
      <c r="E34" s="15"/>
      <c r="F34" s="10"/>
      <c r="H34" s="10"/>
      <c r="I34" s="10"/>
      <c r="J34" s="10"/>
      <c r="K34" s="10"/>
    </row>
    <row r="35" spans="1:11" x14ac:dyDescent="0.2">
      <c r="A35" t="s">
        <v>65</v>
      </c>
      <c r="B35" s="10"/>
      <c r="D35" s="10"/>
      <c r="E35" s="15"/>
      <c r="F35" s="10"/>
      <c r="H35" s="10"/>
      <c r="I35" s="10"/>
      <c r="J35" s="10"/>
      <c r="K35" s="10"/>
    </row>
    <row r="36" spans="1:11" x14ac:dyDescent="0.2">
      <c r="A36" t="s">
        <v>66</v>
      </c>
      <c r="B36" s="10"/>
      <c r="D36" s="10"/>
      <c r="E36" s="15"/>
      <c r="F36" s="10"/>
      <c r="H36" s="10"/>
      <c r="I36" s="10"/>
      <c r="J36" s="10"/>
      <c r="K36" s="10"/>
    </row>
    <row r="37" spans="1:11" x14ac:dyDescent="0.2">
      <c r="A37" t="s">
        <v>67</v>
      </c>
      <c r="B37" s="10"/>
      <c r="D37" s="10"/>
      <c r="E37" s="15"/>
      <c r="F37" s="10"/>
      <c r="H37" s="10"/>
      <c r="I37" s="10"/>
      <c r="J37" s="10"/>
      <c r="K37" s="10"/>
    </row>
    <row r="38" spans="1:11" x14ac:dyDescent="0.2">
      <c r="A38" t="s">
        <v>68</v>
      </c>
      <c r="B38" s="10"/>
      <c r="D38" s="10"/>
      <c r="E38" s="15"/>
      <c r="F38" s="10"/>
      <c r="H38" s="10"/>
      <c r="I38" s="10"/>
      <c r="J38" s="10"/>
      <c r="K38" s="10"/>
    </row>
    <row r="39" spans="1:11" x14ac:dyDescent="0.2">
      <c r="A39" t="s">
        <v>28</v>
      </c>
      <c r="B39" s="10"/>
      <c r="D39" s="10"/>
      <c r="E39" s="15"/>
      <c r="F39" s="10"/>
      <c r="H39" s="10"/>
      <c r="I39" s="10"/>
      <c r="J39" s="10"/>
      <c r="K39" s="10"/>
    </row>
    <row r="40" spans="1:11" x14ac:dyDescent="0.2">
      <c r="A40" t="s">
        <v>69</v>
      </c>
      <c r="B40" s="10"/>
      <c r="D40" s="10"/>
      <c r="E40" s="15"/>
      <c r="F40" s="10"/>
      <c r="H40" s="10"/>
      <c r="I40" s="10"/>
      <c r="J40" s="10"/>
      <c r="K40" s="10"/>
    </row>
    <row r="41" spans="1:11" x14ac:dyDescent="0.2">
      <c r="A41" t="s">
        <v>70</v>
      </c>
      <c r="B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">
      <c r="A42" t="s">
        <v>71</v>
      </c>
      <c r="B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">
      <c r="A43" t="s">
        <v>72</v>
      </c>
      <c r="B43" s="10"/>
      <c r="D43" s="10"/>
      <c r="E43" s="10"/>
      <c r="F43" s="10"/>
      <c r="G43" s="10"/>
      <c r="H43" s="10"/>
      <c r="I43" s="10"/>
      <c r="J43" s="10"/>
      <c r="K43" s="10"/>
    </row>
    <row r="45" spans="1:11" x14ac:dyDescent="0.15">
      <c r="A45" t="s">
        <v>73</v>
      </c>
      <c r="B45" s="11"/>
      <c r="C45" s="11"/>
    </row>
    <row r="46" spans="1:11" x14ac:dyDescent="0.2">
      <c r="A46" t="s">
        <v>23</v>
      </c>
      <c r="B46" s="12"/>
      <c r="C46" s="12"/>
      <c r="D46" s="14"/>
      <c r="E46" s="14"/>
    </row>
    <row r="47" spans="1:11" x14ac:dyDescent="0.2">
      <c r="A47" t="s">
        <v>74</v>
      </c>
      <c r="D47" s="14"/>
      <c r="E47" s="14"/>
    </row>
    <row r="48" spans="1:11" x14ac:dyDescent="0.2">
      <c r="A48" t="s">
        <v>75</v>
      </c>
      <c r="D48" s="14"/>
      <c r="E48" s="14"/>
    </row>
    <row r="50" spans="1:4" x14ac:dyDescent="0.2">
      <c r="A50" s="6" t="s">
        <v>25</v>
      </c>
    </row>
    <row r="51" spans="1:4" x14ac:dyDescent="0.2">
      <c r="A51" t="s">
        <v>76</v>
      </c>
      <c r="B51" s="13" t="s">
        <v>77</v>
      </c>
      <c r="C51" s="13" t="s">
        <v>78</v>
      </c>
      <c r="D51" s="13" t="s">
        <v>79</v>
      </c>
    </row>
    <row r="52" spans="1:4" x14ac:dyDescent="0.2">
      <c r="A52" t="s">
        <v>80</v>
      </c>
      <c r="B52" s="13" t="s">
        <v>27</v>
      </c>
      <c r="C52" s="13" t="s">
        <v>79</v>
      </c>
      <c r="D52" s="13"/>
    </row>
    <row r="53" spans="1:4" x14ac:dyDescent="0.2">
      <c r="B53" s="14"/>
      <c r="C53" s="14"/>
    </row>
    <row r="55" spans="1:4" x14ac:dyDescent="0.2">
      <c r="A55" s="6" t="s">
        <v>35</v>
      </c>
    </row>
    <row r="56" spans="1:4" x14ac:dyDescent="0.2">
      <c r="A56" t="str">
        <f>A51&amp;B51</f>
        <v>陽性者(濃厚接触者)発生施設訪問系で陽性者等に1日以上対応又は訪問系以外で1日以上勤務</v>
      </c>
      <c r="B56">
        <v>20</v>
      </c>
    </row>
    <row r="57" spans="1:4" x14ac:dyDescent="0.2">
      <c r="A57" t="str">
        <f>A51&amp;C51</f>
        <v>陽性者(濃厚接触者)発生施設訪問系で陽性者等への対応はないが対象期間に10日以上勤務</v>
      </c>
      <c r="B57">
        <v>5</v>
      </c>
    </row>
    <row r="58" spans="1:4" x14ac:dyDescent="0.2">
      <c r="A58" t="str">
        <f>A51&amp;D51</f>
        <v>陽性者(濃厚接触者)発生施設対象期間の勤務が9日以下</v>
      </c>
      <c r="B58">
        <v>0</v>
      </c>
    </row>
    <row r="59" spans="1:4" x14ac:dyDescent="0.2">
      <c r="A59" t="str">
        <f>A52&amp;B52</f>
        <v>その他の施設対象期間に10日以上勤務</v>
      </c>
      <c r="B59">
        <v>5</v>
      </c>
    </row>
    <row r="60" spans="1:4" x14ac:dyDescent="0.2">
      <c r="A60" t="str">
        <f>A52&amp;C52</f>
        <v>その他の施設対象期間の勤務が9日以下</v>
      </c>
      <c r="B60">
        <v>0</v>
      </c>
    </row>
    <row r="65" spans="1:1" x14ac:dyDescent="0.2">
      <c r="A65" t="s">
        <v>5</v>
      </c>
    </row>
    <row r="66" spans="1:1" x14ac:dyDescent="0.2">
      <c r="A66" t="s">
        <v>7</v>
      </c>
    </row>
    <row r="69" spans="1:1" x14ac:dyDescent="0.2">
      <c r="A69" t="s">
        <v>81</v>
      </c>
    </row>
    <row r="70" spans="1:1" x14ac:dyDescent="0.2">
      <c r="A70" t="s">
        <v>82</v>
      </c>
    </row>
    <row r="71" spans="1:1" x14ac:dyDescent="0.2">
      <c r="A71" t="s">
        <v>14</v>
      </c>
    </row>
    <row r="72" spans="1:1" x14ac:dyDescent="0.2">
      <c r="A72" t="s">
        <v>19</v>
      </c>
    </row>
    <row r="73" spans="1:1" x14ac:dyDescent="0.2">
      <c r="A73" t="s">
        <v>83</v>
      </c>
    </row>
    <row r="74" spans="1:1" x14ac:dyDescent="0.2">
      <c r="A74" t="s">
        <v>36</v>
      </c>
    </row>
    <row r="75" spans="1:1" x14ac:dyDescent="0.2">
      <c r="A75" t="s">
        <v>84</v>
      </c>
    </row>
    <row r="76" spans="1:1" x14ac:dyDescent="0.2">
      <c r="A76" t="s">
        <v>85</v>
      </c>
    </row>
    <row r="77" spans="1:1" x14ac:dyDescent="0.2">
      <c r="A77" t="s">
        <v>86</v>
      </c>
    </row>
    <row r="78" spans="1:1" x14ac:dyDescent="0.2">
      <c r="A78" t="s">
        <v>87</v>
      </c>
    </row>
    <row r="79" spans="1:1" x14ac:dyDescent="0.2">
      <c r="A79" t="s">
        <v>88</v>
      </c>
    </row>
    <row r="80" spans="1:1" x14ac:dyDescent="0.2">
      <c r="A80" t="s">
        <v>4</v>
      </c>
    </row>
    <row r="81" spans="1:1" x14ac:dyDescent="0.2">
      <c r="A81" t="s">
        <v>6</v>
      </c>
    </row>
    <row r="82" spans="1:1" x14ac:dyDescent="0.2">
      <c r="A82" t="s">
        <v>89</v>
      </c>
    </row>
    <row r="83" spans="1:1" x14ac:dyDescent="0.2">
      <c r="A83" t="s">
        <v>10</v>
      </c>
    </row>
    <row r="84" spans="1:1" x14ac:dyDescent="0.2">
      <c r="A84" t="s">
        <v>90</v>
      </c>
    </row>
    <row r="85" spans="1:1" x14ac:dyDescent="0.2">
      <c r="A85" t="s">
        <v>91</v>
      </c>
    </row>
    <row r="86" spans="1:1" x14ac:dyDescent="0.2">
      <c r="A86" t="s">
        <v>92</v>
      </c>
    </row>
    <row r="87" spans="1:1" x14ac:dyDescent="0.2">
      <c r="A87" t="s">
        <v>11</v>
      </c>
    </row>
    <row r="88" spans="1:1" x14ac:dyDescent="0.2">
      <c r="A88" t="s">
        <v>93</v>
      </c>
    </row>
    <row r="89" spans="1:1" x14ac:dyDescent="0.2">
      <c r="A89" t="s">
        <v>20</v>
      </c>
    </row>
    <row r="90" spans="1:1" x14ac:dyDescent="0.2">
      <c r="A90" t="s">
        <v>15</v>
      </c>
    </row>
    <row r="91" spans="1:1" x14ac:dyDescent="0.2">
      <c r="A91" t="s">
        <v>94</v>
      </c>
    </row>
    <row r="92" spans="1:1" x14ac:dyDescent="0.2">
      <c r="A92" t="s">
        <v>95</v>
      </c>
    </row>
    <row r="93" spans="1:1" x14ac:dyDescent="0.2">
      <c r="A93" t="s">
        <v>96</v>
      </c>
    </row>
    <row r="94" spans="1:1" x14ac:dyDescent="0.2">
      <c r="A94" t="s">
        <v>97</v>
      </c>
    </row>
    <row r="95" spans="1:1" x14ac:dyDescent="0.2">
      <c r="A95" t="s">
        <v>26</v>
      </c>
    </row>
    <row r="96" spans="1:1" x14ac:dyDescent="0.2">
      <c r="A96" t="s">
        <v>39</v>
      </c>
    </row>
    <row r="97" spans="1:1" x14ac:dyDescent="0.2">
      <c r="A97" t="s">
        <v>98</v>
      </c>
    </row>
    <row r="98" spans="1:1" x14ac:dyDescent="0.2">
      <c r="A98" t="s">
        <v>45</v>
      </c>
    </row>
    <row r="99" spans="1:1" x14ac:dyDescent="0.2">
      <c r="A99" t="s">
        <v>99</v>
      </c>
    </row>
    <row r="100" spans="1:1" x14ac:dyDescent="0.2">
      <c r="A100" t="s">
        <v>3</v>
      </c>
    </row>
    <row r="101" spans="1:1" x14ac:dyDescent="0.2">
      <c r="A101" t="s">
        <v>100</v>
      </c>
    </row>
    <row r="102" spans="1:1" x14ac:dyDescent="0.2">
      <c r="A102" t="s">
        <v>17</v>
      </c>
    </row>
    <row r="103" spans="1:1" x14ac:dyDescent="0.2">
      <c r="A103" t="s">
        <v>29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13</v>
      </c>
    </row>
    <row r="107" spans="1:1" x14ac:dyDescent="0.2">
      <c r="A107" t="s">
        <v>103</v>
      </c>
    </row>
    <row r="108" spans="1:1" x14ac:dyDescent="0.2">
      <c r="A108" t="s">
        <v>104</v>
      </c>
    </row>
    <row r="109" spans="1:1" x14ac:dyDescent="0.2">
      <c r="A109" t="s">
        <v>105</v>
      </c>
    </row>
    <row r="110" spans="1:1" x14ac:dyDescent="0.2">
      <c r="A110" t="s">
        <v>106</v>
      </c>
    </row>
    <row r="111" spans="1:1" x14ac:dyDescent="0.2">
      <c r="A111" t="s">
        <v>107</v>
      </c>
    </row>
    <row r="112" spans="1:1" x14ac:dyDescent="0.2">
      <c r="A112" t="s">
        <v>108</v>
      </c>
    </row>
    <row r="113" spans="1:1" x14ac:dyDescent="0.2">
      <c r="A113" t="s">
        <v>53</v>
      </c>
    </row>
    <row r="114" spans="1:1" x14ac:dyDescent="0.2">
      <c r="A114" t="s">
        <v>109</v>
      </c>
    </row>
    <row r="115" spans="1:1" x14ac:dyDescent="0.2">
      <c r="A115" t="s">
        <v>110</v>
      </c>
    </row>
  </sheetData>
  <phoneticPr fontId="19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内訳書（介護）</vt:lpstr>
      <vt:lpstr>内訳書（障害）</vt:lpstr>
      <vt:lpstr>内訳書（救護）</vt:lpstr>
      <vt:lpstr>内訳書（医療機関）</vt:lpstr>
      <vt:lpstr>内訳書（薬局）</vt:lpstr>
      <vt:lpstr>内訳書（助産所、施術所、歯科技工所用）</vt:lpstr>
      <vt:lpstr>内訳書（保育施設）</vt:lpstr>
      <vt:lpstr>計算用</vt:lpstr>
      <vt:lpstr>'内訳書（医療機関）'!Print_Area</vt:lpstr>
      <vt:lpstr>'内訳書（介護）'!Print_Area</vt:lpstr>
      <vt:lpstr>'内訳書（救護）'!Print_Area</vt:lpstr>
      <vt:lpstr>'内訳書（助産所、施術所、歯科技工所用）'!Print_Area</vt:lpstr>
      <vt:lpstr>'内訳書（障害）'!Print_Area</vt:lpstr>
      <vt:lpstr>'内訳書（保育施設）'!Print_Area</vt:lpstr>
      <vt:lpstr>'内訳書（薬局）'!Print_Area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山梨県</cp:lastModifiedBy>
  <cp:lastPrinted>2025-02-28T00:54:17Z</cp:lastPrinted>
  <dcterms:created xsi:type="dcterms:W3CDTF">2018-06-19T01:27:02Z</dcterms:created>
  <dcterms:modified xsi:type="dcterms:W3CDTF">2025-03-03T09:54:25Z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2023-01-27T08:23:55Z</vt:filetime>
  </property>
</Properties>
</file>