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P:\00248_福祉保健総務課\02\◆経理担当◆\②予算\㉑R7予算\④12補\☆物価高騰支援金\2 交付要綱\04 確定\"/>
    </mc:Choice>
  </mc:AlternateContent>
  <xr:revisionPtr revIDLastSave="0" documentId="8_{B73D101A-9E7F-431F-A8B4-2AC3C1AC3DFF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内訳書（介護）" sheetId="41" r:id="rId1"/>
    <sheet name="内訳書（障害）" sheetId="43" r:id="rId2"/>
    <sheet name="内訳書（救護）" sheetId="36" r:id="rId3"/>
    <sheet name="内訳書（医療機関）" sheetId="40" r:id="rId4"/>
    <sheet name="内訳書（薬局）" sheetId="34" r:id="rId5"/>
    <sheet name="内訳書（助産所、施術所、歯科技工所用）" sheetId="35" r:id="rId6"/>
    <sheet name="内訳書（保育施設）" sheetId="44" r:id="rId7"/>
    <sheet name="計算用" sheetId="21" state="hidden" r:id="rId8"/>
  </sheets>
  <definedNames>
    <definedName name="_xlnm._FilterDatabase" localSheetId="3" hidden="1">'内訳書（医療機関）'!$A$8:$G$40</definedName>
    <definedName name="_xlnm._FilterDatabase" localSheetId="0" hidden="1">'内訳書（介護）'!$B$5:$H$41</definedName>
    <definedName name="_xlnm._FilterDatabase" localSheetId="2" hidden="1">'内訳書（救護）'!$B$5:$G$13</definedName>
    <definedName name="_xlnm._FilterDatabase" localSheetId="5" hidden="1">'内訳書（助産所、施術所、歯科技工所用）'!$B$5:$F$21</definedName>
    <definedName name="_xlnm._FilterDatabase" localSheetId="1" hidden="1">'内訳書（障害）'!$B$5:$H$41</definedName>
    <definedName name="_xlnm._FilterDatabase" localSheetId="6" hidden="1">'内訳書（保育施設）'!$C$5:$H$21</definedName>
    <definedName name="_xlnm._FilterDatabase" localSheetId="4" hidden="1">'内訳書（薬局）'!$B$5:$F$20</definedName>
    <definedName name="_xlnm.Print_Area" localSheetId="3">'内訳書（医療機関）'!$A$1:$G$49</definedName>
    <definedName name="_xlnm.Print_Area" localSheetId="0">'内訳書（介護）'!$A$1:$H$50</definedName>
    <definedName name="_xlnm.Print_Area" localSheetId="2">'内訳書（救護）'!$A$1:$G$14</definedName>
    <definedName name="_xlnm.Print_Area" localSheetId="5">'内訳書（助産所、施術所、歯科技工所用）'!$A$1:$F$30</definedName>
    <definedName name="_xlnm.Print_Area" localSheetId="1">'内訳書（障害）'!$A$1:$H$50</definedName>
    <definedName name="_xlnm.Print_Area" localSheetId="6">'内訳書（保育施設）'!$A$1:$H$27</definedName>
    <definedName name="_xlnm.Print_Area" localSheetId="4">'内訳書（薬局）'!$A$1:$F$25</definedName>
    <definedName name="児童養護施設等施設区分" localSheetId="3">#REF!</definedName>
    <definedName name="児童養護施設等施設区分" localSheetId="0">#REF!</definedName>
    <definedName name="児童養護施設等施設区分" localSheetId="2">#REF!</definedName>
    <definedName name="児童養護施設等施設区分" localSheetId="5">#REF!</definedName>
    <definedName name="児童養護施設等施設区分" localSheetId="1">#REF!</definedName>
    <definedName name="児童養護施設等施設区分" localSheetId="6">#REF!</definedName>
    <definedName name="児童養護施設等施設区分" localSheetId="4">#REF!</definedName>
    <definedName name="児童養護施設等施設区分">#REF!</definedName>
    <definedName name="保育所等施設区分" localSheetId="3">#REF!</definedName>
    <definedName name="保育所等施設区分" localSheetId="0">#REF!</definedName>
    <definedName name="保育所等施設区分" localSheetId="2">#REF!</definedName>
    <definedName name="保育所等施設区分" localSheetId="5">#REF!</definedName>
    <definedName name="保育所等施設区分" localSheetId="1">#REF!</definedName>
    <definedName name="保育所等施設区分" localSheetId="6">#REF!</definedName>
    <definedName name="保育所等施設区分" localSheetId="4">#REF!</definedName>
    <definedName name="保育所等施設区分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40" l="1"/>
  <c r="G24" i="40" s="1" a="1"/>
  <c r="G24" i="40" s="1"/>
  <c r="G37" i="40"/>
  <c r="G32" i="40" a="1"/>
  <c r="G32" i="40" s="1"/>
  <c r="F9" i="41"/>
  <c r="H34" i="43"/>
  <c r="A13" i="40" l="1"/>
  <c r="H34" i="41" a="1"/>
  <c r="H34" i="41"/>
  <c r="H38" i="41" a="1"/>
  <c r="H38" i="41" s="1"/>
  <c r="H37" i="41" a="1"/>
  <c r="H37" i="41" s="1"/>
  <c r="H36" i="41" a="1"/>
  <c r="H36" i="41" s="1"/>
  <c r="H35" i="41" a="1"/>
  <c r="H35" i="41" s="1"/>
  <c r="F26" i="41"/>
  <c r="F25" i="41"/>
  <c r="F24" i="41"/>
  <c r="F23" i="41"/>
  <c r="F22" i="41"/>
  <c r="F13" i="41"/>
  <c r="F12" i="41"/>
  <c r="F11" i="41"/>
  <c r="F10" i="41"/>
  <c r="F26" i="43"/>
  <c r="F25" i="43"/>
  <c r="F24" i="43"/>
  <c r="F23" i="43"/>
  <c r="F22" i="43"/>
  <c r="F13" i="43"/>
  <c r="F12" i="43"/>
  <c r="F11" i="43"/>
  <c r="F10" i="43"/>
  <c r="F9" i="43"/>
  <c r="F18" i="35"/>
  <c r="F17" i="35"/>
  <c r="F16" i="35"/>
  <c r="F15" i="35"/>
  <c r="F14" i="35"/>
  <c r="F13" i="35"/>
  <c r="F12" i="35"/>
  <c r="F11" i="35"/>
  <c r="F10" i="35"/>
  <c r="F9" i="35"/>
  <c r="F19" i="34"/>
  <c r="F17" i="34"/>
  <c r="F16" i="34"/>
  <c r="F15" i="34"/>
  <c r="F14" i="34"/>
  <c r="F13" i="34"/>
  <c r="F12" i="34"/>
  <c r="F11" i="34"/>
  <c r="F10" i="34"/>
  <c r="F9" i="34"/>
  <c r="F8" i="34"/>
  <c r="E13" i="40"/>
  <c r="G13" i="40" l="1"/>
  <c r="G39" i="40" s="1"/>
  <c r="H18" i="44"/>
  <c r="H17" i="44"/>
  <c r="H16" i="44"/>
  <c r="H15" i="44"/>
  <c r="H14" i="44"/>
  <c r="H13" i="44"/>
  <c r="H12" i="44"/>
  <c r="H11" i="44"/>
  <c r="H10" i="44"/>
  <c r="H9" i="44"/>
  <c r="H20" i="44" s="1"/>
  <c r="H25" i="41" l="1"/>
  <c r="H26" i="41"/>
  <c r="H12" i="41"/>
  <c r="H13" i="41"/>
  <c r="H38" i="43"/>
  <c r="H37" i="43"/>
  <c r="H36" i="43"/>
  <c r="H35" i="43"/>
  <c r="H12" i="43" l="1"/>
  <c r="H25" i="43"/>
  <c r="H26" i="43" l="1"/>
  <c r="H24" i="43"/>
  <c r="H23" i="43"/>
  <c r="H22" i="43"/>
  <c r="H13" i="43"/>
  <c r="H11" i="43"/>
  <c r="H10" i="43"/>
  <c r="H9" i="43"/>
  <c r="H9" i="41"/>
  <c r="H40" i="43" l="1"/>
  <c r="H24" i="41"/>
  <c r="H11" i="41"/>
  <c r="H22" i="41"/>
  <c r="H23" i="41"/>
  <c r="H10" i="41"/>
  <c r="H40" i="41" s="1"/>
  <c r="F20" i="35" l="1"/>
  <c r="G9" i="36" l="1"/>
  <c r="G12" i="36" s="1"/>
  <c r="A60" i="21" l="1"/>
  <c r="A59" i="21"/>
  <c r="A58" i="21"/>
  <c r="A57" i="21"/>
  <c r="A56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<sst xmlns="http://schemas.openxmlformats.org/spreadsheetml/2006/main" count="407" uniqueCount="243">
  <si>
    <t>生活介護</t>
    <rPh sb="0" eb="2">
      <t>セイカツ</t>
    </rPh>
    <rPh sb="2" eb="4">
      <t>カイゴ</t>
    </rPh>
    <phoneticPr fontId="26"/>
  </si>
  <si>
    <t>施設入所支援</t>
    <rPh sb="0" eb="2">
      <t>シセツ</t>
    </rPh>
    <rPh sb="2" eb="4">
      <t>ニュウショ</t>
    </rPh>
    <rPh sb="4" eb="6">
      <t>シエン</t>
    </rPh>
    <phoneticPr fontId="26"/>
  </si>
  <si>
    <t>放課後等デイサービス</t>
    <rPh sb="0" eb="3">
      <t>ホウカゴ</t>
    </rPh>
    <rPh sb="3" eb="4">
      <t>トウ</t>
    </rPh>
    <phoneticPr fontId="26"/>
  </si>
  <si>
    <t>島根県</t>
    <rPh sb="0" eb="3">
      <t>シマネケン</t>
    </rPh>
    <phoneticPr fontId="27"/>
  </si>
  <si>
    <t xml:space="preserve">千葉県 </t>
  </si>
  <si>
    <t>なし</t>
  </si>
  <si>
    <t xml:space="preserve">東京都 </t>
  </si>
  <si>
    <t>あり</t>
  </si>
  <si>
    <t>共同生活援助（日中サービス支援型）</t>
    <rPh sb="0" eb="2">
      <t>キョウドウ</t>
    </rPh>
    <rPh sb="2" eb="4">
      <t>セイカツ</t>
    </rPh>
    <rPh sb="4" eb="6">
      <t>エンジョ</t>
    </rPh>
    <rPh sb="7" eb="9">
      <t>ニッチュウ</t>
    </rPh>
    <rPh sb="13" eb="15">
      <t>シエン</t>
    </rPh>
    <rPh sb="15" eb="16">
      <t>ガタ</t>
    </rPh>
    <phoneticPr fontId="26"/>
  </si>
  <si>
    <t>就労移行支援</t>
    <rPh sb="0" eb="2">
      <t>シュウロウ</t>
    </rPh>
    <rPh sb="2" eb="4">
      <t>イコウ</t>
    </rPh>
    <rPh sb="4" eb="6">
      <t>シエン</t>
    </rPh>
    <phoneticPr fontId="26"/>
  </si>
  <si>
    <t xml:space="preserve">新潟県 </t>
  </si>
  <si>
    <t xml:space="preserve">山梨県 </t>
  </si>
  <si>
    <t>共同生活援助（外部サービス利用型）</t>
    <rPh sb="0" eb="2">
      <t>キョウドウ</t>
    </rPh>
    <rPh sb="2" eb="4">
      <t>セイカツ</t>
    </rPh>
    <rPh sb="4" eb="6">
      <t>エンジョ</t>
    </rPh>
    <rPh sb="7" eb="9">
      <t>ガイブ</t>
    </rPh>
    <rPh sb="13" eb="15">
      <t>リヨウ</t>
    </rPh>
    <rPh sb="15" eb="16">
      <t>ガタ</t>
    </rPh>
    <phoneticPr fontId="26"/>
  </si>
  <si>
    <t>愛媛県</t>
    <rPh sb="0" eb="3">
      <t>エヒメケン</t>
    </rPh>
    <phoneticPr fontId="27"/>
  </si>
  <si>
    <t xml:space="preserve">岩手県 </t>
  </si>
  <si>
    <t>静岡県</t>
    <rPh sb="0" eb="3">
      <t>シズオカケン</t>
    </rPh>
    <phoneticPr fontId="27"/>
  </si>
  <si>
    <t>同行援護</t>
    <rPh sb="0" eb="2">
      <t>ドウコウ</t>
    </rPh>
    <rPh sb="2" eb="4">
      <t>エンゴ</t>
    </rPh>
    <phoneticPr fontId="26"/>
  </si>
  <si>
    <t>広島県</t>
    <rPh sb="0" eb="3">
      <t>ヒロシマケン</t>
    </rPh>
    <phoneticPr fontId="27"/>
  </si>
  <si>
    <t>短期入所</t>
    <rPh sb="0" eb="2">
      <t>タンキ</t>
    </rPh>
    <rPh sb="2" eb="4">
      <t>ニュウショ</t>
    </rPh>
    <phoneticPr fontId="26"/>
  </si>
  <si>
    <t xml:space="preserve">宮城県 </t>
  </si>
  <si>
    <t>岐阜県</t>
    <rPh sb="0" eb="3">
      <t>ギフケン</t>
    </rPh>
    <phoneticPr fontId="27"/>
  </si>
  <si>
    <t>自立訓練（生活訓練）</t>
    <rPh sb="0" eb="4">
      <t>ジリツクンレン</t>
    </rPh>
    <rPh sb="5" eb="7">
      <t>セイカツ</t>
    </rPh>
    <rPh sb="7" eb="9">
      <t>クンレン</t>
    </rPh>
    <phoneticPr fontId="26"/>
  </si>
  <si>
    <t>自立生活援助</t>
    <rPh sb="0" eb="2">
      <t>ジリツ</t>
    </rPh>
    <rPh sb="2" eb="4">
      <t>セイカツ</t>
    </rPh>
    <rPh sb="4" eb="6">
      <t>エンジョ</t>
    </rPh>
    <phoneticPr fontId="26"/>
  </si>
  <si>
    <t>②</t>
  </si>
  <si>
    <t>障害児相談支援</t>
    <rPh sb="0" eb="3">
      <t>ショウガイジ</t>
    </rPh>
    <rPh sb="3" eb="5">
      <t>ソウダン</t>
    </rPh>
    <rPh sb="5" eb="7">
      <t>シエン</t>
    </rPh>
    <phoneticPr fontId="26"/>
  </si>
  <si>
    <t>施設区分</t>
    <rPh sb="0" eb="2">
      <t>シセツ</t>
    </rPh>
    <rPh sb="2" eb="4">
      <t>クブン</t>
    </rPh>
    <phoneticPr fontId="19"/>
  </si>
  <si>
    <t>大阪府</t>
    <rPh sb="0" eb="3">
      <t>オオサカフ</t>
    </rPh>
    <phoneticPr fontId="27"/>
  </si>
  <si>
    <t>対象期間に10日以上勤務</t>
  </si>
  <si>
    <t>移動支援事業</t>
  </si>
  <si>
    <t>山口県</t>
    <rPh sb="0" eb="3">
      <t>ヤマグチケン</t>
    </rPh>
    <phoneticPr fontId="27"/>
  </si>
  <si>
    <t>（記載上の注意事項）</t>
    <rPh sb="1" eb="3">
      <t>キサイ</t>
    </rPh>
    <rPh sb="3" eb="4">
      <t>ジョウ</t>
    </rPh>
    <rPh sb="5" eb="7">
      <t>チュウイ</t>
    </rPh>
    <rPh sb="7" eb="9">
      <t>ジコウ</t>
    </rPh>
    <phoneticPr fontId="19"/>
  </si>
  <si>
    <t>（２）②</t>
  </si>
  <si>
    <t>/事業所</t>
    <rPh sb="1" eb="4">
      <t>ジギョウショ</t>
    </rPh>
    <phoneticPr fontId="26"/>
  </si>
  <si>
    <t>医療型障害児入所施設</t>
    <rPh sb="0" eb="2">
      <t>イリョウ</t>
    </rPh>
    <rPh sb="2" eb="3">
      <t>ガタ</t>
    </rPh>
    <rPh sb="3" eb="6">
      <t>ショウガイジ</t>
    </rPh>
    <rPh sb="6" eb="8">
      <t>ニュウショ</t>
    </rPh>
    <rPh sb="8" eb="10">
      <t>シセツ</t>
    </rPh>
    <phoneticPr fontId="26"/>
  </si>
  <si>
    <t>地域移行支援</t>
    <rPh sb="0" eb="2">
      <t>チイキ</t>
    </rPh>
    <rPh sb="2" eb="4">
      <t>イコウ</t>
    </rPh>
    <rPh sb="4" eb="6">
      <t>シエン</t>
    </rPh>
    <phoneticPr fontId="26"/>
  </si>
  <si>
    <t>慰労金単価</t>
    <rPh sb="0" eb="3">
      <t>イロウキン</t>
    </rPh>
    <rPh sb="3" eb="5">
      <t>タンカ</t>
    </rPh>
    <phoneticPr fontId="19"/>
  </si>
  <si>
    <t xml:space="preserve">山形県 </t>
  </si>
  <si>
    <t>/施設</t>
    <rPh sb="1" eb="3">
      <t>シセツ</t>
    </rPh>
    <phoneticPr fontId="26"/>
  </si>
  <si>
    <t>療養介護</t>
    <rPh sb="0" eb="2">
      <t>リョウヨウ</t>
    </rPh>
    <rPh sb="2" eb="4">
      <t>カイゴ</t>
    </rPh>
    <phoneticPr fontId="26"/>
  </si>
  <si>
    <t>兵庫県</t>
    <rPh sb="0" eb="3">
      <t>ヒョウゴケン</t>
    </rPh>
    <phoneticPr fontId="27"/>
  </si>
  <si>
    <t>（１）①　</t>
  </si>
  <si>
    <t>※本シートは絶対に編集しないこと。</t>
    <rPh sb="1" eb="2">
      <t>ホン</t>
    </rPh>
    <rPh sb="6" eb="8">
      <t>ゼッタイ</t>
    </rPh>
    <rPh sb="9" eb="11">
      <t>ヘンシュウ</t>
    </rPh>
    <phoneticPr fontId="19"/>
  </si>
  <si>
    <t>共通</t>
    <rPh sb="0" eb="2">
      <t>キョウツウ</t>
    </rPh>
    <phoneticPr fontId="19"/>
  </si>
  <si>
    <t>重度障害者包括支援</t>
    <rPh sb="0" eb="2">
      <t>ジュウド</t>
    </rPh>
    <rPh sb="2" eb="5">
      <t>ショウガイシャ</t>
    </rPh>
    <rPh sb="5" eb="7">
      <t>ホウカツ</t>
    </rPh>
    <rPh sb="7" eb="9">
      <t>シエン</t>
    </rPh>
    <phoneticPr fontId="19"/>
  </si>
  <si>
    <t>福祉型障害児入所施設</t>
    <rPh sb="0" eb="3">
      <t>フクシガタ</t>
    </rPh>
    <rPh sb="3" eb="6">
      <t>ショウガイジ</t>
    </rPh>
    <rPh sb="6" eb="8">
      <t>ニュウショ</t>
    </rPh>
    <rPh sb="8" eb="10">
      <t>シセツ</t>
    </rPh>
    <phoneticPr fontId="26"/>
  </si>
  <si>
    <t>和歌山県</t>
    <rPh sb="0" eb="4">
      <t>ワカヤマケン</t>
    </rPh>
    <phoneticPr fontId="27"/>
  </si>
  <si>
    <t>単価</t>
    <rPh sb="0" eb="2">
      <t>タンカ</t>
    </rPh>
    <phoneticPr fontId="19"/>
  </si>
  <si>
    <t>就労移行支援（養成施設）</t>
    <rPh sb="0" eb="2">
      <t>シュウロウ</t>
    </rPh>
    <rPh sb="2" eb="4">
      <t>イコウ</t>
    </rPh>
    <rPh sb="4" eb="6">
      <t>シエン</t>
    </rPh>
    <rPh sb="7" eb="9">
      <t>ヨウセイ</t>
    </rPh>
    <rPh sb="9" eb="11">
      <t>シセツ</t>
    </rPh>
    <phoneticPr fontId="26"/>
  </si>
  <si>
    <t>多機能型居室</t>
    <rPh sb="0" eb="4">
      <t>タキノウガタ</t>
    </rPh>
    <rPh sb="4" eb="6">
      <t>キョシツ</t>
    </rPh>
    <phoneticPr fontId="19"/>
  </si>
  <si>
    <t>就労継続支援Ｂ型</t>
    <rPh sb="0" eb="2">
      <t>シュウロウ</t>
    </rPh>
    <rPh sb="2" eb="4">
      <t>ケイゾク</t>
    </rPh>
    <rPh sb="4" eb="6">
      <t>シエン</t>
    </rPh>
    <rPh sb="7" eb="8">
      <t>カタ</t>
    </rPh>
    <phoneticPr fontId="26"/>
  </si>
  <si>
    <t>児童発達支援</t>
    <rPh sb="0" eb="2">
      <t>ジドウ</t>
    </rPh>
    <rPh sb="2" eb="4">
      <t>ハッタツ</t>
    </rPh>
    <rPh sb="4" eb="6">
      <t>シエン</t>
    </rPh>
    <phoneticPr fontId="26"/>
  </si>
  <si>
    <t>自立訓練（機能訓練）</t>
    <rPh sb="0" eb="2">
      <t>ジリツ</t>
    </rPh>
    <rPh sb="2" eb="4">
      <t>クンレン</t>
    </rPh>
    <rPh sb="5" eb="7">
      <t>キノウ</t>
    </rPh>
    <rPh sb="7" eb="9">
      <t>クンレン</t>
    </rPh>
    <phoneticPr fontId="26"/>
  </si>
  <si>
    <t>宿泊型自立訓練</t>
    <rPh sb="0" eb="3">
      <t>シュクハクガタ</t>
    </rPh>
    <rPh sb="3" eb="5">
      <t>ジリツ</t>
    </rPh>
    <rPh sb="5" eb="7">
      <t>クンレン</t>
    </rPh>
    <phoneticPr fontId="19"/>
  </si>
  <si>
    <t>宮崎県</t>
    <rPh sb="0" eb="3">
      <t>ミヤザキケン</t>
    </rPh>
    <phoneticPr fontId="27"/>
  </si>
  <si>
    <t>就労継続支援Ａ型</t>
    <rPh sb="0" eb="2">
      <t>シュウロウ</t>
    </rPh>
    <rPh sb="2" eb="4">
      <t>ケイゾク</t>
    </rPh>
    <rPh sb="4" eb="6">
      <t>シエン</t>
    </rPh>
    <rPh sb="7" eb="8">
      <t>カタ</t>
    </rPh>
    <phoneticPr fontId="26"/>
  </si>
  <si>
    <t>就労定着支援</t>
    <rPh sb="0" eb="2">
      <t>シュウロウ</t>
    </rPh>
    <rPh sb="2" eb="4">
      <t>テイチャク</t>
    </rPh>
    <rPh sb="4" eb="6">
      <t>シエン</t>
    </rPh>
    <phoneticPr fontId="26"/>
  </si>
  <si>
    <t>医療型児童発達支援</t>
    <rPh sb="0" eb="2">
      <t>イリョウ</t>
    </rPh>
    <rPh sb="2" eb="3">
      <t>ガタ</t>
    </rPh>
    <rPh sb="3" eb="5">
      <t>ジドウ</t>
    </rPh>
    <rPh sb="5" eb="7">
      <t>ハッタツ</t>
    </rPh>
    <rPh sb="7" eb="9">
      <t>シエン</t>
    </rPh>
    <phoneticPr fontId="26"/>
  </si>
  <si>
    <t>共同生活援助（介護サービス包括型）</t>
    <rPh sb="0" eb="2">
      <t>キョウドウ</t>
    </rPh>
    <rPh sb="2" eb="4">
      <t>セイカツ</t>
    </rPh>
    <rPh sb="4" eb="6">
      <t>エンジョ</t>
    </rPh>
    <rPh sb="7" eb="9">
      <t>カイゴ</t>
    </rPh>
    <rPh sb="13" eb="15">
      <t>ホウカツ</t>
    </rPh>
    <rPh sb="15" eb="16">
      <t>ガタ</t>
    </rPh>
    <phoneticPr fontId="26"/>
  </si>
  <si>
    <t>居宅介護</t>
    <rPh sb="0" eb="2">
      <t>キョタク</t>
    </rPh>
    <rPh sb="2" eb="4">
      <t>カイゴ</t>
    </rPh>
    <phoneticPr fontId="26"/>
  </si>
  <si>
    <t>重度訪問介護</t>
    <rPh sb="0" eb="2">
      <t>ジュウド</t>
    </rPh>
    <rPh sb="2" eb="4">
      <t>ホウモン</t>
    </rPh>
    <rPh sb="4" eb="6">
      <t>カイゴ</t>
    </rPh>
    <phoneticPr fontId="26"/>
  </si>
  <si>
    <t>行動援護</t>
    <rPh sb="0" eb="2">
      <t>コウドウ</t>
    </rPh>
    <rPh sb="2" eb="4">
      <t>エンゴ</t>
    </rPh>
    <phoneticPr fontId="26"/>
  </si>
  <si>
    <t>居宅訪問型児童発達支援</t>
    <rPh sb="0" eb="2">
      <t>キョタク</t>
    </rPh>
    <rPh sb="2" eb="5">
      <t>ホウモンガタ</t>
    </rPh>
    <rPh sb="5" eb="7">
      <t>ジドウ</t>
    </rPh>
    <rPh sb="7" eb="9">
      <t>ハッタツ</t>
    </rPh>
    <rPh sb="9" eb="11">
      <t>シエン</t>
    </rPh>
    <phoneticPr fontId="26"/>
  </si>
  <si>
    <t>保育所等訪問支援</t>
    <rPh sb="0" eb="2">
      <t>ホイク</t>
    </rPh>
    <rPh sb="2" eb="3">
      <t>ジョ</t>
    </rPh>
    <rPh sb="3" eb="4">
      <t>トウ</t>
    </rPh>
    <rPh sb="4" eb="6">
      <t>ホウモン</t>
    </rPh>
    <rPh sb="6" eb="8">
      <t>シエン</t>
    </rPh>
    <phoneticPr fontId="26"/>
  </si>
  <si>
    <t>計画相談支援</t>
    <rPh sb="0" eb="2">
      <t>ケイカク</t>
    </rPh>
    <rPh sb="2" eb="4">
      <t>ソウダン</t>
    </rPh>
    <rPh sb="4" eb="6">
      <t>シエン</t>
    </rPh>
    <phoneticPr fontId="26"/>
  </si>
  <si>
    <t>地域定着支援</t>
    <rPh sb="0" eb="2">
      <t>チイキ</t>
    </rPh>
    <rPh sb="2" eb="4">
      <t>テイチャク</t>
    </rPh>
    <rPh sb="4" eb="6">
      <t>シエン</t>
    </rPh>
    <phoneticPr fontId="26"/>
  </si>
  <si>
    <t>地域活動支援センター</t>
  </si>
  <si>
    <t>日中一時支援</t>
  </si>
  <si>
    <t>盲人ホーム</t>
  </si>
  <si>
    <t>福祉ホーム</t>
  </si>
  <si>
    <t>訪問入浴サービス</t>
  </si>
  <si>
    <t>障害者相談支援事業</t>
  </si>
  <si>
    <t>基幹相談支援</t>
  </si>
  <si>
    <t>盲ろう者向け通訳・介助員派遣事業</t>
  </si>
  <si>
    <t>①</t>
  </si>
  <si>
    <t>③</t>
  </si>
  <si>
    <t>④</t>
  </si>
  <si>
    <t>陽性者(濃厚接触者)発生施設</t>
  </si>
  <si>
    <t>訪問系で陽性者等に1日以上対応又は訪問系以外で1日以上勤務</t>
    <rPh sb="0" eb="2">
      <t>ホウモン</t>
    </rPh>
    <rPh sb="2" eb="3">
      <t>ケイ</t>
    </rPh>
    <rPh sb="4" eb="6">
      <t>ヨウセイ</t>
    </rPh>
    <rPh sb="6" eb="8">
      <t>シャナド</t>
    </rPh>
    <rPh sb="10" eb="13">
      <t>ニチイジョウ</t>
    </rPh>
    <rPh sb="13" eb="15">
      <t>タイオウ</t>
    </rPh>
    <rPh sb="15" eb="16">
      <t>マタ</t>
    </rPh>
    <rPh sb="17" eb="19">
      <t>ホウモン</t>
    </rPh>
    <rPh sb="19" eb="20">
      <t>ケイ</t>
    </rPh>
    <rPh sb="20" eb="22">
      <t>イガイ</t>
    </rPh>
    <phoneticPr fontId="19"/>
  </si>
  <si>
    <t>訪問系で陽性者等への対応はないが対象期間に10日以上勤務</t>
    <rPh sb="0" eb="2">
      <t>ホウモン</t>
    </rPh>
    <rPh sb="2" eb="3">
      <t>ケイ</t>
    </rPh>
    <rPh sb="4" eb="6">
      <t>ヨウセイ</t>
    </rPh>
    <rPh sb="6" eb="8">
      <t>シャナド</t>
    </rPh>
    <rPh sb="10" eb="12">
      <t>タイオウ</t>
    </rPh>
    <rPh sb="16" eb="18">
      <t>タイショウ</t>
    </rPh>
    <rPh sb="18" eb="20">
      <t>キカン</t>
    </rPh>
    <rPh sb="23" eb="26">
      <t>ニチイジョウ</t>
    </rPh>
    <rPh sb="26" eb="28">
      <t>キンム</t>
    </rPh>
    <phoneticPr fontId="19"/>
  </si>
  <si>
    <t>対象期間の勤務が9日以下</t>
  </si>
  <si>
    <t>その他の施設</t>
    <rPh sb="2" eb="3">
      <t>タ</t>
    </rPh>
    <rPh sb="4" eb="6">
      <t>シセツ</t>
    </rPh>
    <phoneticPr fontId="19"/>
  </si>
  <si>
    <t xml:space="preserve">北海道 </t>
  </si>
  <si>
    <t xml:space="preserve">青森県 </t>
  </si>
  <si>
    <t xml:space="preserve">秋田県 </t>
  </si>
  <si>
    <t xml:space="preserve">福島県 </t>
  </si>
  <si>
    <t xml:space="preserve">茨城県 </t>
  </si>
  <si>
    <t xml:space="preserve">栃木県 </t>
  </si>
  <si>
    <t xml:space="preserve">群馬県 </t>
  </si>
  <si>
    <t xml:space="preserve">埼玉県 </t>
  </si>
  <si>
    <t xml:space="preserve">神奈川県 </t>
  </si>
  <si>
    <t xml:space="preserve">富山県 </t>
  </si>
  <si>
    <t xml:space="preserve">石川県 </t>
  </si>
  <si>
    <t xml:space="preserve">福井県 </t>
  </si>
  <si>
    <t xml:space="preserve">長野県 </t>
  </si>
  <si>
    <t>愛知県</t>
    <rPh sb="0" eb="3">
      <t>アイチケン</t>
    </rPh>
    <phoneticPr fontId="27"/>
  </si>
  <si>
    <t>三重県</t>
    <rPh sb="0" eb="3">
      <t>ミエケン</t>
    </rPh>
    <phoneticPr fontId="27"/>
  </si>
  <si>
    <t>滋賀県</t>
    <rPh sb="0" eb="3">
      <t>シガケン</t>
    </rPh>
    <phoneticPr fontId="27"/>
  </si>
  <si>
    <t>京都府</t>
    <rPh sb="0" eb="3">
      <t>キョウトフ</t>
    </rPh>
    <phoneticPr fontId="27"/>
  </si>
  <si>
    <t>奈良県</t>
    <rPh sb="0" eb="3">
      <t>ナラケン</t>
    </rPh>
    <phoneticPr fontId="27"/>
  </si>
  <si>
    <t>鳥取県</t>
    <rPh sb="0" eb="3">
      <t>トットリケン</t>
    </rPh>
    <phoneticPr fontId="27"/>
  </si>
  <si>
    <t>岡山県</t>
    <rPh sb="0" eb="3">
      <t>オカヤマケン</t>
    </rPh>
    <phoneticPr fontId="27"/>
  </si>
  <si>
    <t>徳島県</t>
    <rPh sb="0" eb="3">
      <t>トクシマケン</t>
    </rPh>
    <phoneticPr fontId="27"/>
  </si>
  <si>
    <t>香川県</t>
    <rPh sb="0" eb="3">
      <t>カガワケン</t>
    </rPh>
    <phoneticPr fontId="27"/>
  </si>
  <si>
    <t>高知県</t>
    <rPh sb="0" eb="3">
      <t>コウチケン</t>
    </rPh>
    <phoneticPr fontId="27"/>
  </si>
  <si>
    <t>福岡県</t>
    <rPh sb="0" eb="3">
      <t>フクオカケン</t>
    </rPh>
    <phoneticPr fontId="27"/>
  </si>
  <si>
    <t>佐賀県</t>
    <rPh sb="0" eb="3">
      <t>サガケン</t>
    </rPh>
    <phoneticPr fontId="27"/>
  </si>
  <si>
    <t>長崎県</t>
    <rPh sb="0" eb="3">
      <t>ナガサキケン</t>
    </rPh>
    <phoneticPr fontId="27"/>
  </si>
  <si>
    <t>熊本県</t>
    <rPh sb="0" eb="3">
      <t>クマモトケン</t>
    </rPh>
    <phoneticPr fontId="27"/>
  </si>
  <si>
    <t>大分県</t>
    <rPh sb="0" eb="3">
      <t>オオイタケン</t>
    </rPh>
    <phoneticPr fontId="27"/>
  </si>
  <si>
    <t>鹿児島県</t>
    <rPh sb="0" eb="4">
      <t>カゴシマケン</t>
    </rPh>
    <phoneticPr fontId="27"/>
  </si>
  <si>
    <t>沖縄県</t>
    <rPh sb="0" eb="3">
      <t>オキナワケン</t>
    </rPh>
    <phoneticPr fontId="27"/>
  </si>
  <si>
    <t>申請額（円）</t>
    <rPh sb="0" eb="2">
      <t>シンセイ</t>
    </rPh>
    <rPh sb="2" eb="3">
      <t>ガク</t>
    </rPh>
    <rPh sb="4" eb="5">
      <t>エン</t>
    </rPh>
    <phoneticPr fontId="19"/>
  </si>
  <si>
    <t>医療機関コード
（10桁）</t>
    <rPh sb="0" eb="2">
      <t>イリョウ</t>
    </rPh>
    <rPh sb="2" eb="4">
      <t>キカン</t>
    </rPh>
    <rPh sb="11" eb="12">
      <t>ケタ</t>
    </rPh>
    <phoneticPr fontId="19"/>
  </si>
  <si>
    <t>名称</t>
    <rPh sb="0" eb="2">
      <t>メイショウ</t>
    </rPh>
    <phoneticPr fontId="19"/>
  </si>
  <si>
    <t>所在地</t>
    <rPh sb="0" eb="3">
      <t>ショザイチ</t>
    </rPh>
    <phoneticPr fontId="19"/>
  </si>
  <si>
    <t>所在地</t>
    <rPh sb="0" eb="3">
      <t>ショザイチ</t>
    </rPh>
    <phoneticPr fontId="29"/>
  </si>
  <si>
    <t>申請額</t>
    <rPh sb="0" eb="3">
      <t>シンセイガク</t>
    </rPh>
    <phoneticPr fontId="29"/>
  </si>
  <si>
    <t>No</t>
    <phoneticPr fontId="19"/>
  </si>
  <si>
    <t>保険薬局コード
（10桁）</t>
    <rPh sb="0" eb="2">
      <t>ホケン</t>
    </rPh>
    <rPh sb="2" eb="4">
      <t>ヤッキョク</t>
    </rPh>
    <rPh sb="11" eb="12">
      <t>ケタ</t>
    </rPh>
    <phoneticPr fontId="19"/>
  </si>
  <si>
    <t>様式第１号の１（病院、有床診療所、医科診療所（無床）、歯科診療所用）</t>
    <rPh sb="0" eb="2">
      <t>ヨウシキ</t>
    </rPh>
    <rPh sb="2" eb="3">
      <t>ダイ</t>
    </rPh>
    <rPh sb="4" eb="5">
      <t>ゴウ</t>
    </rPh>
    <rPh sb="32" eb="33">
      <t>ヨウ</t>
    </rPh>
    <phoneticPr fontId="19"/>
  </si>
  <si>
    <t>様式第１号の１（薬局用）</t>
    <rPh sb="0" eb="2">
      <t>ヨウシキ</t>
    </rPh>
    <rPh sb="2" eb="3">
      <t>ダイ</t>
    </rPh>
    <rPh sb="4" eb="5">
      <t>ゴウ</t>
    </rPh>
    <rPh sb="8" eb="10">
      <t>ヤッキョク</t>
    </rPh>
    <rPh sb="10" eb="11">
      <t>ヨウ</t>
    </rPh>
    <phoneticPr fontId="19"/>
  </si>
  <si>
    <t>様式第１号の１（助産所、施術所、歯科技工所用）</t>
    <rPh sb="0" eb="2">
      <t>ヨウシキ</t>
    </rPh>
    <rPh sb="2" eb="3">
      <t>ダイ</t>
    </rPh>
    <rPh sb="4" eb="5">
      <t>ゴウ</t>
    </rPh>
    <rPh sb="8" eb="11">
      <t>ジョサンジョ</t>
    </rPh>
    <rPh sb="12" eb="14">
      <t>セジュツ</t>
    </rPh>
    <rPh sb="14" eb="15">
      <t>ジョ</t>
    </rPh>
    <rPh sb="16" eb="18">
      <t>シカ</t>
    </rPh>
    <rPh sb="18" eb="20">
      <t>ギコウ</t>
    </rPh>
    <rPh sb="20" eb="21">
      <t>ジョ</t>
    </rPh>
    <rPh sb="21" eb="22">
      <t>ヨウ</t>
    </rPh>
    <phoneticPr fontId="19"/>
  </si>
  <si>
    <t>登録記号番号
（10桁）</t>
    <rPh sb="0" eb="2">
      <t>トウロク</t>
    </rPh>
    <rPh sb="2" eb="4">
      <t>キゴウ</t>
    </rPh>
    <rPh sb="4" eb="6">
      <t>バンゴウ</t>
    </rPh>
    <rPh sb="10" eb="11">
      <t>ケタ</t>
    </rPh>
    <phoneticPr fontId="19"/>
  </si>
  <si>
    <t>※施術所のみ記載</t>
    <rPh sb="1" eb="3">
      <t>セジュツ</t>
    </rPh>
    <rPh sb="3" eb="4">
      <t>ジョ</t>
    </rPh>
    <rPh sb="6" eb="8">
      <t>キサイ</t>
    </rPh>
    <phoneticPr fontId="29"/>
  </si>
  <si>
    <t>事業所番号
（10桁）</t>
    <rPh sb="0" eb="3">
      <t>ジギョウショ</t>
    </rPh>
    <rPh sb="3" eb="5">
      <t>バンゴウ</t>
    </rPh>
    <rPh sb="9" eb="10">
      <t>ケタ</t>
    </rPh>
    <phoneticPr fontId="19"/>
  </si>
  <si>
    <t>施設・事業所名</t>
    <rPh sb="0" eb="2">
      <t>シセツ</t>
    </rPh>
    <rPh sb="3" eb="6">
      <t>ジギョウショ</t>
    </rPh>
    <rPh sb="6" eb="7">
      <t>メイ</t>
    </rPh>
    <phoneticPr fontId="19"/>
  </si>
  <si>
    <t>申請額（円）</t>
    <rPh sb="0" eb="3">
      <t>シンセイガク</t>
    </rPh>
    <rPh sb="4" eb="5">
      <t>エン</t>
    </rPh>
    <phoneticPr fontId="29"/>
  </si>
  <si>
    <t>単価（円）</t>
    <rPh sb="0" eb="2">
      <t>タンカ</t>
    </rPh>
    <rPh sb="3" eb="4">
      <t>エン</t>
    </rPh>
    <phoneticPr fontId="29"/>
  </si>
  <si>
    <t>２　行が不足する場合には適宜行を追加してください。</t>
    <phoneticPr fontId="29"/>
  </si>
  <si>
    <t>1　複数の薬局を開設している場合、本様式により一括での申請が可能です。</t>
    <rPh sb="2" eb="4">
      <t>フクスウ</t>
    </rPh>
    <rPh sb="5" eb="7">
      <t>ヤッキョク</t>
    </rPh>
    <rPh sb="8" eb="10">
      <t>カイセツ</t>
    </rPh>
    <rPh sb="14" eb="16">
      <t>バアイ</t>
    </rPh>
    <rPh sb="17" eb="18">
      <t>ホン</t>
    </rPh>
    <rPh sb="18" eb="20">
      <t>ヨウシキ</t>
    </rPh>
    <rPh sb="23" eb="25">
      <t>イッカツ</t>
    </rPh>
    <rPh sb="27" eb="29">
      <t>シンセイ</t>
    </rPh>
    <rPh sb="30" eb="32">
      <t>カノウ</t>
    </rPh>
    <phoneticPr fontId="29"/>
  </si>
  <si>
    <t>1　複数の助産所、施術所、歯科技工所を開設している場合、本様式により一括での申請が可能です。</t>
    <rPh sb="2" eb="4">
      <t>フクスウ</t>
    </rPh>
    <rPh sb="5" eb="7">
      <t>ジョサン</t>
    </rPh>
    <rPh sb="7" eb="8">
      <t>ジョ</t>
    </rPh>
    <rPh sb="9" eb="11">
      <t>シジュツ</t>
    </rPh>
    <rPh sb="11" eb="12">
      <t>ジョ</t>
    </rPh>
    <rPh sb="13" eb="15">
      <t>シカ</t>
    </rPh>
    <rPh sb="15" eb="17">
      <t>ギコウ</t>
    </rPh>
    <rPh sb="17" eb="18">
      <t>ジョ</t>
    </rPh>
    <rPh sb="19" eb="21">
      <t>カイセツ</t>
    </rPh>
    <rPh sb="25" eb="27">
      <t>バアイ</t>
    </rPh>
    <rPh sb="28" eb="29">
      <t>ホン</t>
    </rPh>
    <rPh sb="29" eb="31">
      <t>ヨウシキ</t>
    </rPh>
    <rPh sb="34" eb="36">
      <t>イッカツ</t>
    </rPh>
    <rPh sb="38" eb="40">
      <t>シンセイ</t>
    </rPh>
    <rPh sb="41" eb="43">
      <t>カノウ</t>
    </rPh>
    <phoneticPr fontId="29"/>
  </si>
  <si>
    <t>申請額合計
（円）</t>
    <rPh sb="0" eb="3">
      <t>シンセイガク</t>
    </rPh>
    <rPh sb="3" eb="5">
      <t>ゴウケイ</t>
    </rPh>
    <rPh sb="7" eb="8">
      <t>エン</t>
    </rPh>
    <phoneticPr fontId="29"/>
  </si>
  <si>
    <t>単価１床当たり（円）</t>
    <rPh sb="0" eb="2">
      <t>タンカ</t>
    </rPh>
    <rPh sb="3" eb="4">
      <t>ショウ</t>
    </rPh>
    <rPh sb="4" eb="5">
      <t>ア</t>
    </rPh>
    <rPh sb="8" eb="9">
      <t>エン</t>
    </rPh>
    <phoneticPr fontId="19"/>
  </si>
  <si>
    <t>施設名</t>
    <rPh sb="0" eb="2">
      <t>シセツ</t>
    </rPh>
    <rPh sb="2" eb="3">
      <t>メイ</t>
    </rPh>
    <phoneticPr fontId="19"/>
  </si>
  <si>
    <t>基準日
利用者数</t>
    <rPh sb="0" eb="3">
      <t>キジュンビ</t>
    </rPh>
    <rPh sb="4" eb="6">
      <t>リヨウ</t>
    </rPh>
    <rPh sb="6" eb="7">
      <t>シャ</t>
    </rPh>
    <rPh sb="7" eb="8">
      <t>スウ</t>
    </rPh>
    <phoneticPr fontId="29"/>
  </si>
  <si>
    <t>【病院】</t>
    <rPh sb="1" eb="3">
      <t>ビョウイン</t>
    </rPh>
    <phoneticPr fontId="29"/>
  </si>
  <si>
    <t>【有床診療所】</t>
    <rPh sb="1" eb="3">
      <t>ユウショウ</t>
    </rPh>
    <rPh sb="3" eb="6">
      <t>シンリョウジョ</t>
    </rPh>
    <phoneticPr fontId="29"/>
  </si>
  <si>
    <t>【歯科診療所】</t>
    <rPh sb="1" eb="3">
      <t>シカ</t>
    </rPh>
    <rPh sb="3" eb="5">
      <t>シンリョウ</t>
    </rPh>
    <rPh sb="5" eb="6">
      <t>ジョ</t>
    </rPh>
    <phoneticPr fontId="29"/>
  </si>
  <si>
    <t>算定病床数</t>
    <rPh sb="0" eb="2">
      <t>サンテイ</t>
    </rPh>
    <rPh sb="2" eb="5">
      <t>ビョウショウスウ</t>
    </rPh>
    <phoneticPr fontId="19"/>
  </si>
  <si>
    <t>3　次の施設は交付対象外となります。</t>
    <rPh sb="2" eb="3">
      <t>ツギ</t>
    </rPh>
    <rPh sb="4" eb="6">
      <t>シセツ</t>
    </rPh>
    <rPh sb="7" eb="9">
      <t>コウフ</t>
    </rPh>
    <rPh sb="9" eb="12">
      <t>タイショウガイ</t>
    </rPh>
    <phoneticPr fontId="29"/>
  </si>
  <si>
    <t>4　同一施設で、療養費の受領委任取扱指定を受けている施術所が複数ある場合は、いずれか一方により申請してください。　</t>
    <rPh sb="2" eb="4">
      <t>ドウイツ</t>
    </rPh>
    <rPh sb="4" eb="6">
      <t>シセツ</t>
    </rPh>
    <rPh sb="8" eb="11">
      <t>リョウヨウヒ</t>
    </rPh>
    <rPh sb="12" eb="14">
      <t>ジュリョウ</t>
    </rPh>
    <rPh sb="14" eb="16">
      <t>イニン</t>
    </rPh>
    <rPh sb="16" eb="18">
      <t>トリアツカイ</t>
    </rPh>
    <rPh sb="18" eb="20">
      <t>シテイ</t>
    </rPh>
    <rPh sb="21" eb="22">
      <t>ウ</t>
    </rPh>
    <rPh sb="26" eb="28">
      <t>シジュツ</t>
    </rPh>
    <rPh sb="28" eb="29">
      <t>ジョ</t>
    </rPh>
    <rPh sb="30" eb="32">
      <t>フクスウ</t>
    </rPh>
    <rPh sb="34" eb="36">
      <t>バアイ</t>
    </rPh>
    <rPh sb="42" eb="44">
      <t>イッポウ</t>
    </rPh>
    <rPh sb="47" eb="49">
      <t>シンセイ</t>
    </rPh>
    <phoneticPr fontId="29"/>
  </si>
  <si>
    <t>　 ①出張専業の施設</t>
    <rPh sb="3" eb="5">
      <t>シュッチョウ</t>
    </rPh>
    <rPh sb="5" eb="7">
      <t>センギョウ</t>
    </rPh>
    <rPh sb="8" eb="10">
      <t>シセツ</t>
    </rPh>
    <phoneticPr fontId="29"/>
  </si>
  <si>
    <t>　 ②施術所のうち、療養費の受領委任取扱指定を受けていない施術所　</t>
    <rPh sb="3" eb="5">
      <t>セジュツ</t>
    </rPh>
    <rPh sb="5" eb="6">
      <t>ジョ</t>
    </rPh>
    <rPh sb="10" eb="13">
      <t>リョウヨウヒ</t>
    </rPh>
    <rPh sb="14" eb="16">
      <t>ジュリョウ</t>
    </rPh>
    <rPh sb="16" eb="18">
      <t>イニン</t>
    </rPh>
    <rPh sb="18" eb="20">
      <t>トリアツカ</t>
    </rPh>
    <rPh sb="20" eb="22">
      <t>シテイ</t>
    </rPh>
    <rPh sb="23" eb="24">
      <t>ウ</t>
    </rPh>
    <rPh sb="29" eb="31">
      <t>セジュツ</t>
    </rPh>
    <rPh sb="31" eb="32">
      <t>ジョ</t>
    </rPh>
    <phoneticPr fontId="29"/>
  </si>
  <si>
    <r>
      <t>様式第１号の１</t>
    </r>
    <r>
      <rPr>
        <sz val="12"/>
        <rFont val="ＭＳ 明朝"/>
        <family val="1"/>
        <charset val="128"/>
      </rPr>
      <t>（福祉施設等（救護）用）</t>
    </r>
    <rPh sb="0" eb="2">
      <t>ヨウシキ</t>
    </rPh>
    <rPh sb="2" eb="3">
      <t>ダイ</t>
    </rPh>
    <rPh sb="4" eb="5">
      <t>ゴウ</t>
    </rPh>
    <rPh sb="8" eb="10">
      <t>フクシ</t>
    </rPh>
    <rPh sb="10" eb="12">
      <t>シセツ</t>
    </rPh>
    <rPh sb="12" eb="13">
      <t>ナド</t>
    </rPh>
    <rPh sb="14" eb="16">
      <t>キュウゴ</t>
    </rPh>
    <rPh sb="17" eb="18">
      <t>セヨウ</t>
    </rPh>
    <rPh sb="18" eb="19">
      <t>フクヨウ</t>
    </rPh>
    <phoneticPr fontId="19"/>
  </si>
  <si>
    <t>1　複数の医療機関を開設している場合は、一括での申請が可能です。本様式をコピーしてご利用ください。</t>
    <rPh sb="2" eb="4">
      <t>フクスウ</t>
    </rPh>
    <rPh sb="5" eb="7">
      <t>イリョウ</t>
    </rPh>
    <rPh sb="7" eb="9">
      <t>キカン</t>
    </rPh>
    <rPh sb="10" eb="12">
      <t>カイセツ</t>
    </rPh>
    <rPh sb="16" eb="18">
      <t>バアイ</t>
    </rPh>
    <rPh sb="20" eb="22">
      <t>イッカツ</t>
    </rPh>
    <rPh sb="24" eb="26">
      <t>シンセイ</t>
    </rPh>
    <rPh sb="27" eb="29">
      <t>カノウ</t>
    </rPh>
    <rPh sb="32" eb="33">
      <t>ホン</t>
    </rPh>
    <rPh sb="33" eb="35">
      <t>ヨウシキ</t>
    </rPh>
    <rPh sb="42" eb="44">
      <t>リヨウ</t>
    </rPh>
    <phoneticPr fontId="29"/>
  </si>
  <si>
    <t>　 （医療機関以外の施設等との一括での申請はできませんので、その場合は分けて申請してください。）</t>
    <rPh sb="3" eb="5">
      <t>イリョウ</t>
    </rPh>
    <rPh sb="5" eb="7">
      <t>キカン</t>
    </rPh>
    <rPh sb="7" eb="9">
      <t>イガイ</t>
    </rPh>
    <rPh sb="10" eb="12">
      <t>シセツ</t>
    </rPh>
    <rPh sb="12" eb="13">
      <t>ナド</t>
    </rPh>
    <rPh sb="15" eb="17">
      <t>イッカツ</t>
    </rPh>
    <rPh sb="19" eb="21">
      <t>シンセイ</t>
    </rPh>
    <rPh sb="32" eb="34">
      <t>バアイ</t>
    </rPh>
    <rPh sb="35" eb="36">
      <t>ワ</t>
    </rPh>
    <rPh sb="38" eb="40">
      <t>シンセイ</t>
    </rPh>
    <phoneticPr fontId="29"/>
  </si>
  <si>
    <t>　 （薬局以外の施設等との一括での申請はできませんので、その場合は分けて申請してください。）</t>
    <rPh sb="3" eb="5">
      <t>ヤッキョク</t>
    </rPh>
    <rPh sb="5" eb="7">
      <t>イガイ</t>
    </rPh>
    <rPh sb="8" eb="10">
      <t>シセツ</t>
    </rPh>
    <rPh sb="10" eb="11">
      <t>ナド</t>
    </rPh>
    <rPh sb="13" eb="15">
      <t>イッカツ</t>
    </rPh>
    <rPh sb="17" eb="19">
      <t>シンセイ</t>
    </rPh>
    <rPh sb="30" eb="32">
      <t>バアイ</t>
    </rPh>
    <rPh sb="33" eb="34">
      <t>ワ</t>
    </rPh>
    <rPh sb="36" eb="38">
      <t>シンセイ</t>
    </rPh>
    <phoneticPr fontId="29"/>
  </si>
  <si>
    <t>　 （上記以外の施設等との一括での申請はできませんので、その場合は分けて申請してください。）</t>
    <rPh sb="3" eb="5">
      <t>ジョウキ</t>
    </rPh>
    <rPh sb="5" eb="7">
      <t>イガイ</t>
    </rPh>
    <rPh sb="8" eb="10">
      <t>シセツ</t>
    </rPh>
    <rPh sb="10" eb="11">
      <t>ナド</t>
    </rPh>
    <rPh sb="13" eb="15">
      <t>イッカツ</t>
    </rPh>
    <rPh sb="17" eb="19">
      <t>シンセイ</t>
    </rPh>
    <rPh sb="30" eb="32">
      <t>バアイ</t>
    </rPh>
    <rPh sb="33" eb="34">
      <t>ワ</t>
    </rPh>
    <rPh sb="36" eb="38">
      <t>シンセイ</t>
    </rPh>
    <phoneticPr fontId="29"/>
  </si>
  <si>
    <t>a</t>
    <phoneticPr fontId="29"/>
  </si>
  <si>
    <t>b</t>
    <phoneticPr fontId="29"/>
  </si>
  <si>
    <t>c</t>
    <phoneticPr fontId="29"/>
  </si>
  <si>
    <t>d</t>
    <phoneticPr fontId="29"/>
  </si>
  <si>
    <t>使用許可
病床数</t>
    <rPh sb="0" eb="2">
      <t>シヨウ</t>
    </rPh>
    <rPh sb="2" eb="4">
      <t>キョカ</t>
    </rPh>
    <rPh sb="5" eb="7">
      <t>ビョウショウ</t>
    </rPh>
    <rPh sb="7" eb="8">
      <t>スウ</t>
    </rPh>
    <phoneticPr fontId="19"/>
  </si>
  <si>
    <t>e</t>
    <phoneticPr fontId="29"/>
  </si>
  <si>
    <t>　 ①保険医療機関の指定を受けていない施設　</t>
    <rPh sb="3" eb="5">
      <t>ホケン</t>
    </rPh>
    <rPh sb="5" eb="7">
      <t>イリョウ</t>
    </rPh>
    <rPh sb="7" eb="9">
      <t>キカン</t>
    </rPh>
    <rPh sb="10" eb="12">
      <t>シテイ</t>
    </rPh>
    <rPh sb="13" eb="14">
      <t>ウ</t>
    </rPh>
    <rPh sb="19" eb="21">
      <t>シセツ</t>
    </rPh>
    <phoneticPr fontId="29"/>
  </si>
  <si>
    <t>　 ②企業・社会福祉施設等の医務室や臨時開設の施設</t>
    <rPh sb="23" eb="25">
      <t>シセツ</t>
    </rPh>
    <phoneticPr fontId="29"/>
  </si>
  <si>
    <t>算定病床数</t>
    <rPh sb="0" eb="2">
      <t>サンテイ</t>
    </rPh>
    <rPh sb="2" eb="4">
      <t>ビョウショウ</t>
    </rPh>
    <rPh sb="4" eb="5">
      <t>スウ</t>
    </rPh>
    <phoneticPr fontId="29"/>
  </si>
  <si>
    <t>b/365</t>
    <phoneticPr fontId="29"/>
  </si>
  <si>
    <t>※小数点未満切り捨て</t>
    <rPh sb="1" eb="4">
      <t>ショウスウテン</t>
    </rPh>
    <rPh sb="4" eb="6">
      <t>ミマン</t>
    </rPh>
    <rPh sb="6" eb="7">
      <t>キ</t>
    </rPh>
    <rPh sb="8" eb="9">
      <t>ス</t>
    </rPh>
    <phoneticPr fontId="29"/>
  </si>
  <si>
    <t>a×c</t>
    <phoneticPr fontId="29"/>
  </si>
  <si>
    <t>(e-f)×0.5</t>
    <phoneticPr fontId="29"/>
  </si>
  <si>
    <t>g</t>
    <phoneticPr fontId="29"/>
  </si>
  <si>
    <t>d×g</t>
    <phoneticPr fontId="29"/>
  </si>
  <si>
    <t>2　公立医療機関は、地方公営企業法の適用を受ける施設、又は地方独立行政法人が経営する施設のみが対象です。</t>
    <rPh sb="2" eb="4">
      <t>コウリツ</t>
    </rPh>
    <rPh sb="4" eb="6">
      <t>イリョウ</t>
    </rPh>
    <rPh sb="6" eb="8">
      <t>キカン</t>
    </rPh>
    <rPh sb="47" eb="49">
      <t>タイショウ</t>
    </rPh>
    <phoneticPr fontId="29"/>
  </si>
  <si>
    <t>【入所】</t>
    <rPh sb="1" eb="3">
      <t>ニュウショ</t>
    </rPh>
    <phoneticPr fontId="29"/>
  </si>
  <si>
    <t>【通所】</t>
    <rPh sb="1" eb="3">
      <t>ツウショ</t>
    </rPh>
    <phoneticPr fontId="29"/>
  </si>
  <si>
    <t>1</t>
    <phoneticPr fontId="29"/>
  </si>
  <si>
    <t>2</t>
    <phoneticPr fontId="29"/>
  </si>
  <si>
    <t>3</t>
    <phoneticPr fontId="29"/>
  </si>
  <si>
    <t>4</t>
    <phoneticPr fontId="29"/>
  </si>
  <si>
    <t>【居宅】</t>
    <rPh sb="1" eb="3">
      <t>キョタク</t>
    </rPh>
    <phoneticPr fontId="29"/>
  </si>
  <si>
    <t>※</t>
    <phoneticPr fontId="29"/>
  </si>
  <si>
    <t>5</t>
    <phoneticPr fontId="29"/>
  </si>
  <si>
    <t>様式第１号の１（福祉施設等（障害）用）</t>
    <rPh sb="0" eb="2">
      <t>ヨウシキ</t>
    </rPh>
    <rPh sb="2" eb="3">
      <t>ダイ</t>
    </rPh>
    <rPh sb="4" eb="5">
      <t>ゴウ</t>
    </rPh>
    <rPh sb="8" eb="10">
      <t>フクシ</t>
    </rPh>
    <rPh sb="10" eb="12">
      <t>シセツ</t>
    </rPh>
    <rPh sb="12" eb="13">
      <t>ナド</t>
    </rPh>
    <rPh sb="17" eb="18">
      <t>セヨウ</t>
    </rPh>
    <rPh sb="18" eb="19">
      <t>フクヨウ</t>
    </rPh>
    <phoneticPr fontId="19"/>
  </si>
  <si>
    <t>1　複数の福祉施設等（障害）を開設している場合、本様式により一括での申請が可能です。</t>
    <rPh sb="2" eb="4">
      <t>フクスウ</t>
    </rPh>
    <rPh sb="5" eb="7">
      <t>フクシ</t>
    </rPh>
    <rPh sb="7" eb="9">
      <t>シセツ</t>
    </rPh>
    <rPh sb="9" eb="10">
      <t>ナド</t>
    </rPh>
    <rPh sb="15" eb="17">
      <t>カイセツ</t>
    </rPh>
    <rPh sb="21" eb="23">
      <t>バアイ</t>
    </rPh>
    <rPh sb="24" eb="25">
      <t>ホン</t>
    </rPh>
    <rPh sb="25" eb="27">
      <t>ヨウシキ</t>
    </rPh>
    <rPh sb="30" eb="32">
      <t>イッカツ</t>
    </rPh>
    <rPh sb="34" eb="36">
      <t>シンセイ</t>
    </rPh>
    <rPh sb="37" eb="39">
      <t>カノウ</t>
    </rPh>
    <phoneticPr fontId="29"/>
  </si>
  <si>
    <t>　 （福祉施設等（障害）以外の施設等との一括での申請はできませんので、その場合は分けて申請してください。）</t>
    <rPh sb="3" eb="5">
      <t>フクシ</t>
    </rPh>
    <rPh sb="5" eb="7">
      <t>シセツ</t>
    </rPh>
    <rPh sb="7" eb="8">
      <t>ナド</t>
    </rPh>
    <rPh sb="12" eb="14">
      <t>イガイ</t>
    </rPh>
    <rPh sb="15" eb="17">
      <t>シセツ</t>
    </rPh>
    <rPh sb="17" eb="18">
      <t>ナド</t>
    </rPh>
    <rPh sb="20" eb="22">
      <t>イッカツ</t>
    </rPh>
    <rPh sb="24" eb="26">
      <t>シンセイ</t>
    </rPh>
    <rPh sb="37" eb="39">
      <t>バアイ</t>
    </rPh>
    <rPh sb="40" eb="41">
      <t>ワ</t>
    </rPh>
    <rPh sb="43" eb="45">
      <t>シンセイ</t>
    </rPh>
    <phoneticPr fontId="29"/>
  </si>
  <si>
    <t>2　行が不足する場合には適宜行を追加してください。</t>
    <phoneticPr fontId="29"/>
  </si>
  <si>
    <t>3　利用者が、同一事業所内で、日中(通所)と夜(入所)の双方のサービスを受ける場合は、入所のサービスのみで申請してください。</t>
    <rPh sb="2" eb="5">
      <t>リヨウシャ</t>
    </rPh>
    <rPh sb="7" eb="9">
      <t>ドウイツ</t>
    </rPh>
    <rPh sb="9" eb="12">
      <t>ジギョウショ</t>
    </rPh>
    <rPh sb="12" eb="13">
      <t>ナイ</t>
    </rPh>
    <rPh sb="15" eb="17">
      <t>ニッチュウ</t>
    </rPh>
    <rPh sb="18" eb="20">
      <t>ツウショ</t>
    </rPh>
    <rPh sb="22" eb="23">
      <t>ヨル</t>
    </rPh>
    <rPh sb="24" eb="26">
      <t>ニュウショ</t>
    </rPh>
    <rPh sb="28" eb="30">
      <t>ソウホウ</t>
    </rPh>
    <rPh sb="36" eb="37">
      <t>ウ</t>
    </rPh>
    <rPh sb="39" eb="41">
      <t>バアイ</t>
    </rPh>
    <rPh sb="43" eb="45">
      <t>ニュウショ</t>
    </rPh>
    <rPh sb="53" eb="55">
      <t>シンセイ</t>
    </rPh>
    <phoneticPr fontId="29"/>
  </si>
  <si>
    <t>3　次の医療機関は交付対象外となります。</t>
    <rPh sb="2" eb="3">
      <t>ツギ</t>
    </rPh>
    <rPh sb="4" eb="6">
      <t>イリョウ</t>
    </rPh>
    <rPh sb="6" eb="8">
      <t>キカン</t>
    </rPh>
    <rPh sb="9" eb="11">
      <t>コウフ</t>
    </rPh>
    <rPh sb="11" eb="14">
      <t>タイショウガイ</t>
    </rPh>
    <phoneticPr fontId="29"/>
  </si>
  <si>
    <t>4　同一施設で、医科と歯科の診療報酬上の指定を両方受けている場合は、いずれか一方により申請してください。</t>
    <rPh sb="2" eb="4">
      <t>ドウイツ</t>
    </rPh>
    <rPh sb="4" eb="6">
      <t>シセツ</t>
    </rPh>
    <rPh sb="8" eb="10">
      <t>イカ</t>
    </rPh>
    <rPh sb="11" eb="13">
      <t>シカ</t>
    </rPh>
    <rPh sb="14" eb="16">
      <t>シンリョウ</t>
    </rPh>
    <rPh sb="16" eb="18">
      <t>ホウシュウ</t>
    </rPh>
    <rPh sb="18" eb="19">
      <t>ウエ</t>
    </rPh>
    <rPh sb="20" eb="22">
      <t>シテイ</t>
    </rPh>
    <rPh sb="23" eb="25">
      <t>リョウホウ</t>
    </rPh>
    <rPh sb="25" eb="26">
      <t>ウ</t>
    </rPh>
    <rPh sb="30" eb="32">
      <t>バアイ</t>
    </rPh>
    <rPh sb="38" eb="40">
      <t>イッポウ</t>
    </rPh>
    <rPh sb="43" eb="45">
      <t>シンセイ</t>
    </rPh>
    <phoneticPr fontId="29"/>
  </si>
  <si>
    <t>1　複数の福祉施設等（介護）を開設している場合、本様式により一括での申請が可能です。</t>
    <rPh sb="2" eb="4">
      <t>フクスウ</t>
    </rPh>
    <rPh sb="5" eb="7">
      <t>フクシ</t>
    </rPh>
    <rPh sb="7" eb="9">
      <t>シセツ</t>
    </rPh>
    <rPh sb="9" eb="10">
      <t>ナド</t>
    </rPh>
    <rPh sb="11" eb="13">
      <t>カイゴ</t>
    </rPh>
    <rPh sb="15" eb="17">
      <t>カイセツ</t>
    </rPh>
    <rPh sb="21" eb="23">
      <t>バアイ</t>
    </rPh>
    <rPh sb="24" eb="25">
      <t>ホン</t>
    </rPh>
    <rPh sb="25" eb="27">
      <t>ヨウシキ</t>
    </rPh>
    <rPh sb="30" eb="32">
      <t>イッカツ</t>
    </rPh>
    <rPh sb="34" eb="36">
      <t>シンセイ</t>
    </rPh>
    <rPh sb="37" eb="39">
      <t>カノウ</t>
    </rPh>
    <phoneticPr fontId="29"/>
  </si>
  <si>
    <t>　 （福祉施設等（介護）以外の施設等との一括での申請はできませんので、その場合は分けて申請してください。）</t>
    <rPh sb="3" eb="5">
      <t>フクシ</t>
    </rPh>
    <rPh sb="5" eb="7">
      <t>シセツ</t>
    </rPh>
    <rPh sb="7" eb="8">
      <t>ナド</t>
    </rPh>
    <rPh sb="9" eb="11">
      <t>カイゴ</t>
    </rPh>
    <rPh sb="12" eb="14">
      <t>イガイ</t>
    </rPh>
    <rPh sb="15" eb="17">
      <t>シセツ</t>
    </rPh>
    <rPh sb="17" eb="18">
      <t>ナド</t>
    </rPh>
    <rPh sb="20" eb="22">
      <t>イッカツ</t>
    </rPh>
    <rPh sb="24" eb="26">
      <t>シンセイ</t>
    </rPh>
    <rPh sb="37" eb="39">
      <t>バアイ</t>
    </rPh>
    <rPh sb="40" eb="41">
      <t>ワ</t>
    </rPh>
    <rPh sb="43" eb="45">
      <t>シンセイ</t>
    </rPh>
    <phoneticPr fontId="29"/>
  </si>
  <si>
    <t>事業所名</t>
    <rPh sb="0" eb="3">
      <t>ジギョウショ</t>
    </rPh>
    <rPh sb="3" eb="4">
      <t>メイ</t>
    </rPh>
    <phoneticPr fontId="19"/>
  </si>
  <si>
    <t>　１日平均利用者数（小数点未満切り捨て）を記入してください。</t>
    <phoneticPr fontId="29"/>
  </si>
  <si>
    <t>※基準日利用者数が定員を超える場合は、定員を記入してください。</t>
    <rPh sb="1" eb="4">
      <t>キジュンビ</t>
    </rPh>
    <rPh sb="4" eb="7">
      <t>リヨウシャ</t>
    </rPh>
    <rPh sb="7" eb="8">
      <t>スウ</t>
    </rPh>
    <rPh sb="9" eb="11">
      <t>テイイン</t>
    </rPh>
    <rPh sb="12" eb="13">
      <t>コ</t>
    </rPh>
    <rPh sb="15" eb="17">
      <t>バアイ</t>
    </rPh>
    <rPh sb="19" eb="21">
      <t>テイイン</t>
    </rPh>
    <rPh sb="22" eb="24">
      <t>キニュウ</t>
    </rPh>
    <phoneticPr fontId="29"/>
  </si>
  <si>
    <t>f</t>
    <phoneticPr fontId="29"/>
  </si>
  <si>
    <t xml:space="preserve">【医科診療所（無床）】 </t>
    <rPh sb="1" eb="3">
      <t>イカ</t>
    </rPh>
    <rPh sb="3" eb="6">
      <t>シンリョウジョ</t>
    </rPh>
    <rPh sb="7" eb="8">
      <t>ム</t>
    </rPh>
    <rPh sb="8" eb="9">
      <t>ユカ</t>
    </rPh>
    <phoneticPr fontId="29"/>
  </si>
  <si>
    <t>（R7.3.1現在）</t>
    <rPh sb="7" eb="9">
      <t>ゲンザイ</t>
    </rPh>
    <phoneticPr fontId="29"/>
  </si>
  <si>
    <t>4</t>
  </si>
  <si>
    <t>3</t>
  </si>
  <si>
    <t>5</t>
  </si>
  <si>
    <t>.</t>
    <phoneticPr fontId="29"/>
  </si>
  <si>
    <t>感染症法に基づく医療
措置協定を締結する
医療機関（R7.3.1）
&lt;該当する場合は○＞</t>
    <rPh sb="21" eb="23">
      <t>イリョウ</t>
    </rPh>
    <rPh sb="23" eb="25">
      <t>キカン</t>
    </rPh>
    <phoneticPr fontId="29"/>
  </si>
  <si>
    <r>
      <t>様式第１号の１</t>
    </r>
    <r>
      <rPr>
        <sz val="12"/>
        <rFont val="ＭＳ 明朝"/>
        <family val="1"/>
        <charset val="128"/>
      </rPr>
      <t>（保育施設（保育所等、児童養護施設等）用）</t>
    </r>
    <rPh sb="0" eb="2">
      <t>ヨウシキ</t>
    </rPh>
    <rPh sb="2" eb="3">
      <t>ダイ</t>
    </rPh>
    <rPh sb="4" eb="5">
      <t>ゴウ</t>
    </rPh>
    <rPh sb="8" eb="10">
      <t>ホイク</t>
    </rPh>
    <rPh sb="10" eb="12">
      <t>シセツ</t>
    </rPh>
    <rPh sb="13" eb="16">
      <t>ホイクジョ</t>
    </rPh>
    <rPh sb="16" eb="17">
      <t>ナド</t>
    </rPh>
    <rPh sb="18" eb="20">
      <t>ジドウ</t>
    </rPh>
    <rPh sb="20" eb="22">
      <t>ヨウゴ</t>
    </rPh>
    <rPh sb="22" eb="24">
      <t>シセツ</t>
    </rPh>
    <rPh sb="24" eb="25">
      <t>ナド</t>
    </rPh>
    <rPh sb="26" eb="27">
      <t>セヨウ</t>
    </rPh>
    <rPh sb="27" eb="28">
      <t>フクヨウ</t>
    </rPh>
    <phoneticPr fontId="19"/>
  </si>
  <si>
    <t>区分</t>
    <rPh sb="0" eb="2">
      <t>クブン</t>
    </rPh>
    <phoneticPr fontId="19"/>
  </si>
  <si>
    <t>基準日
利用者（子ども）数</t>
    <rPh sb="0" eb="3">
      <t>キジュンビ</t>
    </rPh>
    <rPh sb="4" eb="6">
      <t>リヨウ</t>
    </rPh>
    <rPh sb="6" eb="7">
      <t>シャ</t>
    </rPh>
    <rPh sb="8" eb="9">
      <t>コ</t>
    </rPh>
    <rPh sb="12" eb="13">
      <t>スウ</t>
    </rPh>
    <phoneticPr fontId="29"/>
  </si>
  <si>
    <t>認可保育所</t>
    <rPh sb="0" eb="2">
      <t>ニンカ</t>
    </rPh>
    <rPh sb="2" eb="5">
      <t>ホイクジョ</t>
    </rPh>
    <phoneticPr fontId="29"/>
  </si>
  <si>
    <t>認定こども園</t>
    <rPh sb="0" eb="2">
      <t>ニンテイ</t>
    </rPh>
    <rPh sb="5" eb="6">
      <t>エン</t>
    </rPh>
    <phoneticPr fontId="29"/>
  </si>
  <si>
    <t>幼稚園</t>
    <rPh sb="0" eb="3">
      <t>ヨウチエン</t>
    </rPh>
    <phoneticPr fontId="29"/>
  </si>
  <si>
    <t>地域型保育施設</t>
    <rPh sb="0" eb="3">
      <t>チイキガタ</t>
    </rPh>
    <rPh sb="3" eb="5">
      <t>ホイク</t>
    </rPh>
    <rPh sb="5" eb="7">
      <t>シセツ</t>
    </rPh>
    <phoneticPr fontId="29"/>
  </si>
  <si>
    <t>へき地保育所</t>
    <rPh sb="2" eb="3">
      <t>チ</t>
    </rPh>
    <rPh sb="3" eb="6">
      <t>ホイクジョ</t>
    </rPh>
    <phoneticPr fontId="29"/>
  </si>
  <si>
    <t>児童養護施設</t>
    <rPh sb="0" eb="2">
      <t>ジドウ</t>
    </rPh>
    <rPh sb="2" eb="4">
      <t>ヨウゴ</t>
    </rPh>
    <rPh sb="4" eb="6">
      <t>シセツ</t>
    </rPh>
    <phoneticPr fontId="29"/>
  </si>
  <si>
    <t>乳児院</t>
    <rPh sb="0" eb="3">
      <t>ニュウジイン</t>
    </rPh>
    <phoneticPr fontId="29"/>
  </si>
  <si>
    <t>自立援助ホーム</t>
    <rPh sb="0" eb="2">
      <t>ジリツ</t>
    </rPh>
    <rPh sb="2" eb="4">
      <t>エンジョ</t>
    </rPh>
    <phoneticPr fontId="29"/>
  </si>
  <si>
    <t>ファミリーホーム</t>
    <phoneticPr fontId="29"/>
  </si>
  <si>
    <r>
      <t>２　複数の</t>
    </r>
    <r>
      <rPr>
        <sz val="10"/>
        <rFont val="ＭＳ 明朝"/>
        <family val="1"/>
        <charset val="128"/>
      </rPr>
      <t>保育施設</t>
    </r>
    <r>
      <rPr>
        <sz val="10"/>
        <rFont val="ＭＳ 明朝"/>
        <family val="1"/>
      </rPr>
      <t>を開設している場合、本様式により一括での申請が可能です。</t>
    </r>
    <rPh sb="2" eb="4">
      <t>フクスウ</t>
    </rPh>
    <rPh sb="5" eb="7">
      <t>ホイク</t>
    </rPh>
    <rPh sb="7" eb="9">
      <t>シセツ</t>
    </rPh>
    <rPh sb="10" eb="12">
      <t>カイセツ</t>
    </rPh>
    <rPh sb="16" eb="18">
      <t>バアイ</t>
    </rPh>
    <rPh sb="19" eb="20">
      <t>ホン</t>
    </rPh>
    <rPh sb="20" eb="22">
      <t>ヨウシキ</t>
    </rPh>
    <rPh sb="25" eb="27">
      <t>イッカツ</t>
    </rPh>
    <rPh sb="29" eb="31">
      <t>シンセイ</t>
    </rPh>
    <rPh sb="32" eb="34">
      <t>カノウ</t>
    </rPh>
    <phoneticPr fontId="29"/>
  </si>
  <si>
    <r>
      <t>　 （</t>
    </r>
    <r>
      <rPr>
        <sz val="10"/>
        <rFont val="ＭＳ 明朝"/>
        <family val="1"/>
        <charset val="128"/>
      </rPr>
      <t>保育施設</t>
    </r>
    <r>
      <rPr>
        <sz val="10"/>
        <rFont val="ＭＳ 明朝"/>
        <family val="1"/>
      </rPr>
      <t>以外の施設等との一括での申請はできませんので、その場合は</t>
    </r>
    <r>
      <rPr>
        <sz val="10"/>
        <rFont val="ＭＳ 明朝"/>
        <family val="1"/>
        <charset val="128"/>
      </rPr>
      <t>分けて</t>
    </r>
    <r>
      <rPr>
        <sz val="10"/>
        <rFont val="ＭＳ 明朝"/>
        <family val="1"/>
      </rPr>
      <t>申請してください。）</t>
    </r>
    <rPh sb="3" eb="5">
      <t>ホイク</t>
    </rPh>
    <rPh sb="5" eb="7">
      <t>シセツ</t>
    </rPh>
    <rPh sb="7" eb="9">
      <t>イガイ</t>
    </rPh>
    <rPh sb="10" eb="12">
      <t>シセツ</t>
    </rPh>
    <rPh sb="12" eb="13">
      <t>ナド</t>
    </rPh>
    <rPh sb="15" eb="17">
      <t>イッカツ</t>
    </rPh>
    <rPh sb="19" eb="21">
      <t>シンセイ</t>
    </rPh>
    <rPh sb="32" eb="34">
      <t>バアイ</t>
    </rPh>
    <rPh sb="35" eb="36">
      <t>ワ</t>
    </rPh>
    <rPh sb="38" eb="40">
      <t>シンセイ</t>
    </rPh>
    <phoneticPr fontId="29"/>
  </si>
  <si>
    <t>３　行が不足する場合には適宜行を追加してください。</t>
    <phoneticPr fontId="29"/>
  </si>
  <si>
    <t>認可外保育施設</t>
    <rPh sb="0" eb="3">
      <t>ニンカガイ</t>
    </rPh>
    <rPh sb="3" eb="5">
      <t>ホイク</t>
    </rPh>
    <rPh sb="5" eb="7">
      <t>シセツ</t>
    </rPh>
    <phoneticPr fontId="29"/>
  </si>
  <si>
    <r>
      <t>様式第１号の１</t>
    </r>
    <r>
      <rPr>
        <sz val="12"/>
        <rFont val="ＭＳ 明朝"/>
        <family val="1"/>
        <charset val="128"/>
      </rPr>
      <t>（福祉施設等（介護）用）</t>
    </r>
    <rPh sb="0" eb="2">
      <t>ヨウシキ</t>
    </rPh>
    <rPh sb="2" eb="3">
      <t>ダイ</t>
    </rPh>
    <rPh sb="4" eb="5">
      <t>ゴウ</t>
    </rPh>
    <rPh sb="8" eb="10">
      <t>フクシ</t>
    </rPh>
    <rPh sb="10" eb="12">
      <t>シセツ</t>
    </rPh>
    <rPh sb="12" eb="13">
      <t>ナド</t>
    </rPh>
    <rPh sb="14" eb="16">
      <t>カイゴ</t>
    </rPh>
    <rPh sb="17" eb="18">
      <t>セヨウ</t>
    </rPh>
    <rPh sb="18" eb="19">
      <t>フクヨウ</t>
    </rPh>
    <phoneticPr fontId="19"/>
  </si>
  <si>
    <r>
      <t>　</t>
    </r>
    <r>
      <rPr>
        <u/>
        <sz val="11"/>
        <rFont val="ＭＳ 明朝"/>
        <family val="1"/>
        <charset val="128"/>
      </rPr>
      <t>（小数点未満切り捨て）を記入してください。（定員を超える場合は、定員を記入）</t>
    </r>
    <rPh sb="23" eb="25">
      <t>テイイン</t>
    </rPh>
    <rPh sb="26" eb="27">
      <t>コ</t>
    </rPh>
    <rPh sb="29" eb="31">
      <t>バアイ</t>
    </rPh>
    <rPh sb="33" eb="35">
      <t>テイイン</t>
    </rPh>
    <rPh sb="36" eb="38">
      <t>キニュウ</t>
    </rPh>
    <phoneticPr fontId="29"/>
  </si>
  <si>
    <t>4　ある事業所で入所のサービスを受ける者が、日中は別の事業所の通所サービスの提供を受けている場合でも、当該入所施設は22,000円を</t>
    <phoneticPr fontId="29"/>
  </si>
  <si>
    <r>
      <t>　</t>
    </r>
    <r>
      <rPr>
        <u/>
        <sz val="11"/>
        <rFont val="ＭＳ 明朝"/>
        <family val="1"/>
        <charset val="128"/>
      </rPr>
      <t>（小数点未満切り捨て）を記入してください。（定員を超える場合は、定員を記入）</t>
    </r>
    <phoneticPr fontId="29"/>
  </si>
  <si>
    <t>休床病床数</t>
    <phoneticPr fontId="29"/>
  </si>
  <si>
    <t>f</t>
    <phoneticPr fontId="29"/>
  </si>
  <si>
    <t>　</t>
    <phoneticPr fontId="29"/>
  </si>
  <si>
    <t>支援金申請兼実績報告額内訳書</t>
    <rPh sb="5" eb="6">
      <t>ケン</t>
    </rPh>
    <rPh sb="6" eb="8">
      <t>ジッセキ</t>
    </rPh>
    <rPh sb="8" eb="10">
      <t>ホウコク</t>
    </rPh>
    <phoneticPr fontId="29"/>
  </si>
  <si>
    <r>
      <t>(</t>
    </r>
    <r>
      <rPr>
        <sz val="9"/>
        <rFont val="ＭＳ 明朝"/>
        <family val="1"/>
        <charset val="128"/>
      </rPr>
      <t>66,000</t>
    </r>
    <r>
      <rPr>
        <sz val="9"/>
        <rFont val="ＭＳ 明朝"/>
        <family val="1"/>
      </rPr>
      <t>円)</t>
    </r>
    <phoneticPr fontId="29"/>
  </si>
  <si>
    <t>（R7.12.1現在）</t>
    <rPh sb="8" eb="10">
      <t>ゲンザイ</t>
    </rPh>
    <phoneticPr fontId="29"/>
  </si>
  <si>
    <t>※短期入所事業所の基準日利用者数は、基準日前1ヶ月（令和7年11月1日～11月30日（休業日を除く））の</t>
    <rPh sb="9" eb="12">
      <t>キジュンビ</t>
    </rPh>
    <rPh sb="12" eb="15">
      <t>リヨウシャ</t>
    </rPh>
    <rPh sb="15" eb="16">
      <t>スウ</t>
    </rPh>
    <phoneticPr fontId="29"/>
  </si>
  <si>
    <t>(17,000円)</t>
    <phoneticPr fontId="29"/>
  </si>
  <si>
    <r>
      <t>※</t>
    </r>
    <r>
      <rPr>
        <u/>
        <sz val="11"/>
        <rFont val="ＭＳ 明朝"/>
        <family val="1"/>
        <charset val="128"/>
      </rPr>
      <t>通所の基準日利用者数は、基準日前1ヶ月（令和7年11月1日～11月30日（休業日を除く））の１日平均利用者数</t>
    </r>
    <rPh sb="1" eb="3">
      <t>ツウショ</t>
    </rPh>
    <rPh sb="4" eb="7">
      <t>キジュンビ</t>
    </rPh>
    <rPh sb="7" eb="10">
      <t>リヨウシャ</t>
    </rPh>
    <rPh sb="10" eb="11">
      <t>スウ</t>
    </rPh>
    <rPh sb="21" eb="23">
      <t>レイワ</t>
    </rPh>
    <rPh sb="24" eb="25">
      <t>ネン</t>
    </rPh>
    <rPh sb="27" eb="28">
      <t>ガツ</t>
    </rPh>
    <rPh sb="28" eb="30">
      <t>ツイタチ</t>
    </rPh>
    <rPh sb="33" eb="34">
      <t>ガツ</t>
    </rPh>
    <rPh sb="36" eb="37">
      <t>ニチ</t>
    </rPh>
    <rPh sb="38" eb="40">
      <t>キュウギョウ</t>
    </rPh>
    <rPh sb="40" eb="41">
      <t>ビ</t>
    </rPh>
    <rPh sb="42" eb="43">
      <t>ノゾ</t>
    </rPh>
    <phoneticPr fontId="29"/>
  </si>
  <si>
    <t>感染症法に基づく医療措置協定を締結する訪問看護事業（R7.12.1）
&lt;該当する場合は○＞</t>
    <rPh sb="0" eb="4">
      <t>カンセンショウホウ</t>
    </rPh>
    <rPh sb="5" eb="6">
      <t>モト</t>
    </rPh>
    <rPh sb="19" eb="21">
      <t>ホウモン</t>
    </rPh>
    <rPh sb="21" eb="23">
      <t>カンゴ</t>
    </rPh>
    <rPh sb="23" eb="25">
      <t>ジギョウ</t>
    </rPh>
    <rPh sb="36" eb="38">
      <t>ガイトウ</t>
    </rPh>
    <rPh sb="40" eb="42">
      <t>バアイ</t>
    </rPh>
    <phoneticPr fontId="29"/>
  </si>
  <si>
    <t>(1事業所当たり125,000円)※左記協定を結ぶ訪問
　 看護事業所は161,000円</t>
    <rPh sb="2" eb="5">
      <t>ジギョウショ</t>
    </rPh>
    <rPh sb="5" eb="6">
      <t>ア</t>
    </rPh>
    <rPh sb="15" eb="16">
      <t>エン</t>
    </rPh>
    <rPh sb="18" eb="20">
      <t>サキ</t>
    </rPh>
    <rPh sb="20" eb="22">
      <t>キョウテイ</t>
    </rPh>
    <rPh sb="23" eb="24">
      <t>ムス</t>
    </rPh>
    <rPh sb="25" eb="27">
      <t>ホウモン</t>
    </rPh>
    <rPh sb="30" eb="32">
      <t>カンゴ</t>
    </rPh>
    <rPh sb="32" eb="35">
      <t>ジギョウショ</t>
    </rPh>
    <rPh sb="43" eb="44">
      <t>エン</t>
    </rPh>
    <phoneticPr fontId="29"/>
  </si>
  <si>
    <t>　 （1人あたり66,000円を超える額が支給されないようにしてください。）</t>
    <phoneticPr fontId="29"/>
  </si>
  <si>
    <t>4　ある事業所で入所のサービスを受ける者が、日中は別の事業所の通所サービスの提供を受けている場合でも、当該入所施設は66,000円を</t>
    <phoneticPr fontId="29"/>
  </si>
  <si>
    <t>　　受給することができます。（通所サービスを提供している事業所は､17,000円の受給が可能です。）</t>
    <phoneticPr fontId="29"/>
  </si>
  <si>
    <r>
      <t>１　単価については</t>
    </r>
    <r>
      <rPr>
        <sz val="10"/>
        <rFont val="ＭＳ 明朝"/>
        <family val="1"/>
        <charset val="128"/>
      </rPr>
      <t>保育所等2,000</t>
    </r>
    <r>
      <rPr>
        <sz val="10"/>
        <rFont val="ＭＳ 明朝"/>
        <family val="1"/>
      </rPr>
      <t>円、児童養護施設等</t>
    </r>
    <r>
      <rPr>
        <sz val="10"/>
        <rFont val="ＭＳ 明朝"/>
        <family val="1"/>
        <charset val="128"/>
      </rPr>
      <t>28,000</t>
    </r>
    <r>
      <rPr>
        <sz val="10"/>
        <rFont val="ＭＳ 明朝"/>
        <family val="1"/>
      </rPr>
      <t>円となります。</t>
    </r>
    <rPh sb="2" eb="4">
      <t>タンカ</t>
    </rPh>
    <rPh sb="9" eb="11">
      <t>ホイク</t>
    </rPh>
    <rPh sb="11" eb="12">
      <t>ショ</t>
    </rPh>
    <rPh sb="12" eb="13">
      <t>トウ</t>
    </rPh>
    <rPh sb="18" eb="19">
      <t>エン</t>
    </rPh>
    <rPh sb="20" eb="27">
      <t>ジドウヨウゴシセツトウ</t>
    </rPh>
    <rPh sb="33" eb="34">
      <t>エン</t>
    </rPh>
    <phoneticPr fontId="29"/>
  </si>
  <si>
    <r>
      <t>（1施設当たり</t>
    </r>
    <r>
      <rPr>
        <sz val="12"/>
        <rFont val="ＭＳ 明朝"/>
        <family val="1"/>
        <charset val="128"/>
      </rPr>
      <t>78,000</t>
    </r>
    <r>
      <rPr>
        <sz val="12"/>
        <rFont val="ＭＳ 明朝"/>
        <family val="1"/>
      </rPr>
      <t>円）</t>
    </r>
    <rPh sb="2" eb="4">
      <t>シセツ</t>
    </rPh>
    <rPh sb="4" eb="5">
      <t>ア</t>
    </rPh>
    <rPh sb="13" eb="14">
      <t>エン</t>
    </rPh>
    <phoneticPr fontId="29"/>
  </si>
  <si>
    <t>（1施設当たり58,000円）</t>
    <rPh sb="2" eb="4">
      <t>シセツ</t>
    </rPh>
    <rPh sb="4" eb="5">
      <t>ア</t>
    </rPh>
    <rPh sb="13" eb="14">
      <t>エン</t>
    </rPh>
    <phoneticPr fontId="29"/>
  </si>
  <si>
    <r>
      <t xml:space="preserve">特別高圧電力を受電する契約を締結している病院(R7.12.1)
</t>
    </r>
    <r>
      <rPr>
        <sz val="8"/>
        <rFont val="ＭＳ 明朝"/>
        <family val="1"/>
        <charset val="128"/>
      </rPr>
      <t>&lt;該当する場合は○&gt;</t>
    </r>
    <rPh sb="7" eb="9">
      <t>ジュデン</t>
    </rPh>
    <rPh sb="11" eb="13">
      <t>ケイヤク</t>
    </rPh>
    <rPh sb="20" eb="21">
      <t>ヤマイ</t>
    </rPh>
    <phoneticPr fontId="29"/>
  </si>
  <si>
    <r>
      <t>R7</t>
    </r>
    <r>
      <rPr>
        <sz val="12"/>
        <rFont val="ＭＳ 明朝"/>
        <family val="1"/>
      </rPr>
      <t>年1～12月
在院患者延べ数</t>
    </r>
    <rPh sb="7" eb="8">
      <t>ガツ</t>
    </rPh>
    <phoneticPr fontId="29"/>
  </si>
  <si>
    <t>(R7年1日当たり平均使用病床数)</t>
    <rPh sb="3" eb="4">
      <t>ネン</t>
    </rPh>
    <rPh sb="5" eb="6">
      <t>ニチ</t>
    </rPh>
    <rPh sb="6" eb="7">
      <t>ア</t>
    </rPh>
    <rPh sb="9" eb="11">
      <t>ヘイキン</t>
    </rPh>
    <rPh sb="11" eb="13">
      <t>シヨウ</t>
    </rPh>
    <rPh sb="13" eb="16">
      <t>ビョウショウスウ</t>
    </rPh>
    <phoneticPr fontId="19"/>
  </si>
  <si>
    <r>
      <t>病床数（</t>
    </r>
    <r>
      <rPr>
        <sz val="12"/>
        <rFont val="ＭＳ 明朝"/>
        <family val="1"/>
        <charset val="128"/>
      </rPr>
      <t>R7.12.1</t>
    </r>
    <r>
      <rPr>
        <sz val="12"/>
        <rFont val="ＭＳ 明朝"/>
        <family val="1"/>
      </rPr>
      <t>現在）</t>
    </r>
    <rPh sb="0" eb="3">
      <t>ビョウショウスウ</t>
    </rPh>
    <rPh sb="11" eb="13">
      <t>ゲンザイ</t>
    </rPh>
    <phoneticPr fontId="19"/>
  </si>
  <si>
    <r>
      <t>※</t>
    </r>
    <r>
      <rPr>
        <u/>
        <sz val="11"/>
        <rFont val="ＭＳ Ｐ明朝"/>
        <family val="1"/>
        <charset val="128"/>
      </rPr>
      <t>算</t>
    </r>
    <r>
      <rPr>
        <sz val="11"/>
        <rFont val="ＭＳ Ｐ明朝"/>
        <family val="1"/>
        <charset val="128"/>
      </rPr>
      <t>定病床数が２床の場合、医科診療所（無床）の区分と比較して、申請額が高い方の区分に記入してください。</t>
    </r>
    <rPh sb="1" eb="3">
      <t>サンテイ</t>
    </rPh>
    <rPh sb="3" eb="6">
      <t>ビョウショウスウ</t>
    </rPh>
    <rPh sb="8" eb="9">
      <t>ショウ</t>
    </rPh>
    <rPh sb="10" eb="12">
      <t>バアイ</t>
    </rPh>
    <rPh sb="13" eb="15">
      <t>イカ</t>
    </rPh>
    <rPh sb="15" eb="18">
      <t>シンリョウジョ</t>
    </rPh>
    <rPh sb="19" eb="20">
      <t>ム</t>
    </rPh>
    <rPh sb="20" eb="21">
      <t>ユカ</t>
    </rPh>
    <rPh sb="23" eb="25">
      <t>クブン</t>
    </rPh>
    <rPh sb="26" eb="28">
      <t>ヒカク</t>
    </rPh>
    <rPh sb="31" eb="34">
      <t>シンセイガク</t>
    </rPh>
    <rPh sb="35" eb="36">
      <t>タカ</t>
    </rPh>
    <rPh sb="37" eb="38">
      <t>ホウ</t>
    </rPh>
    <rPh sb="39" eb="41">
      <t>クブン</t>
    </rPh>
    <rPh sb="42" eb="44">
      <t>キニュウ</t>
    </rPh>
    <phoneticPr fontId="29"/>
  </si>
  <si>
    <r>
      <t>※</t>
    </r>
    <r>
      <rPr>
        <u/>
        <sz val="11"/>
        <rFont val="ＭＳ Ｐ明朝"/>
        <family val="1"/>
        <charset val="128"/>
      </rPr>
      <t>算定病床数が１床以下の場合、下記の医科診療所（無床）の区分にも記入してください。</t>
    </r>
    <rPh sb="1" eb="3">
      <t>サンテイ</t>
    </rPh>
    <rPh sb="3" eb="6">
      <t>ビョウショウスウ</t>
    </rPh>
    <rPh sb="8" eb="9">
      <t>ショウ</t>
    </rPh>
    <rPh sb="9" eb="11">
      <t>イカ</t>
    </rPh>
    <rPh sb="12" eb="14">
      <t>バアイ</t>
    </rPh>
    <rPh sb="15" eb="17">
      <t>カキ</t>
    </rPh>
    <rPh sb="18" eb="20">
      <t>イカ</t>
    </rPh>
    <rPh sb="20" eb="23">
      <t>シンリョウジョ</t>
    </rPh>
    <rPh sb="24" eb="25">
      <t>ム</t>
    </rPh>
    <rPh sb="25" eb="26">
      <t>ユカ</t>
    </rPh>
    <rPh sb="28" eb="30">
      <t>クブン</t>
    </rPh>
    <rPh sb="32" eb="34">
      <t>キニュウ</t>
    </rPh>
    <phoneticPr fontId="29"/>
  </si>
  <si>
    <t>（1施設当たり259,000円）</t>
    <rPh sb="2" eb="4">
      <t>シセツ</t>
    </rPh>
    <rPh sb="4" eb="5">
      <t>ア</t>
    </rPh>
    <rPh sb="14" eb="15">
      <t>エン</t>
    </rPh>
    <phoneticPr fontId="29"/>
  </si>
  <si>
    <t>※左記協定を結ぶ診療所は、445,000円</t>
    <rPh sb="1" eb="3">
      <t>サキ</t>
    </rPh>
    <rPh sb="3" eb="5">
      <t>キョウテイ</t>
    </rPh>
    <rPh sb="6" eb="7">
      <t>ムス</t>
    </rPh>
    <rPh sb="8" eb="11">
      <t>シンリョウジョ</t>
    </rPh>
    <rPh sb="20" eb="21">
      <t>エン</t>
    </rPh>
    <phoneticPr fontId="29"/>
  </si>
  <si>
    <t>支援金申請兼実績報告額内訳書</t>
    <phoneticPr fontId="29"/>
  </si>
  <si>
    <r>
      <t>(</t>
    </r>
    <r>
      <rPr>
        <sz val="9"/>
        <rFont val="ＭＳ 明朝"/>
        <family val="1"/>
        <charset val="128"/>
      </rPr>
      <t>78,000</t>
    </r>
    <r>
      <rPr>
        <sz val="9"/>
        <rFont val="ＭＳ 明朝"/>
        <family val="1"/>
      </rPr>
      <t>円)</t>
    </r>
    <phoneticPr fontId="29"/>
  </si>
  <si>
    <t>(1事業所当たり125,000円)</t>
    <rPh sb="2" eb="5">
      <t>ジギョウショ</t>
    </rPh>
    <rPh sb="5" eb="6">
      <t>ア</t>
    </rPh>
    <rPh sb="15" eb="16">
      <t>エン</t>
    </rPh>
    <phoneticPr fontId="29"/>
  </si>
  <si>
    <t>　 （1人あたり78,000円を超える額が支給されないようにしてください。）</t>
    <phoneticPr fontId="29"/>
  </si>
  <si>
    <t>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</si>
</sst>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&quot;床&quot;"/>
    <numFmt numFmtId="178" formatCode="#,##0&quot;人&quot;"/>
  </numFmts>
  <fonts count="54" x14ac:knownFonts="1">
    <font>
      <sz val="11"/>
      <name val="ＭＳ Ｐゴシック"/>
      <family val="3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name val="ＭＳ Ｐゴシック"/>
      <family val="3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3"/>
    </font>
    <font>
      <sz val="12"/>
      <name val="ＭＳ 明朝"/>
      <family val="1"/>
    </font>
    <font>
      <sz val="11"/>
      <name val="ＭＳ 明朝"/>
      <family val="1"/>
    </font>
    <font>
      <sz val="8"/>
      <name val="ＭＳ Ｐ明朝"/>
      <family val="1"/>
    </font>
    <font>
      <sz val="10"/>
      <name val="ＭＳ Ｐゴシック"/>
      <family val="3"/>
      <charset val="128"/>
    </font>
    <font>
      <sz val="6"/>
      <name val="ＭＳ Ｐゴシック"/>
      <family val="3"/>
    </font>
    <font>
      <b/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</font>
    <font>
      <sz val="14"/>
      <name val="ＭＳ 明朝"/>
      <family val="1"/>
    </font>
    <font>
      <sz val="10"/>
      <name val="ＭＳ Ｐ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3"/>
      <name val="ＭＳ 明朝"/>
      <family val="1"/>
    </font>
    <font>
      <sz val="13"/>
      <name val="ＭＳ 明朝"/>
      <family val="1"/>
      <charset val="128"/>
    </font>
    <font>
      <sz val="9"/>
      <name val="ＭＳ 明朝"/>
      <family val="1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u/>
      <sz val="11"/>
      <name val="ＭＳ 明朝"/>
      <family val="1"/>
      <charset val="128"/>
    </font>
    <font>
      <sz val="11.5"/>
      <name val="ＭＳ 明朝"/>
      <family val="1"/>
    </font>
    <font>
      <sz val="9"/>
      <name val="ＭＳ Ｐ明朝"/>
      <family val="1"/>
      <charset val="128"/>
    </font>
    <font>
      <sz val="18"/>
      <name val="ＭＳ 明朝"/>
      <family val="1"/>
    </font>
    <font>
      <sz val="18"/>
      <name val="ＭＳ 明朝"/>
      <family val="1"/>
      <charset val="128"/>
    </font>
    <font>
      <sz val="11"/>
      <name val="ＭＳ Ｐ明朝"/>
      <family val="1"/>
      <charset val="128"/>
    </font>
    <font>
      <u/>
      <sz val="11"/>
      <name val="ＭＳ Ｐ明朝"/>
      <family val="1"/>
      <charset val="128"/>
    </font>
    <font>
      <sz val="9.5"/>
      <name val="ＭＳ Ｐ明朝"/>
      <family val="1"/>
      <charset val="128"/>
    </font>
    <font>
      <sz val="14"/>
      <name val="ＭＳ 明朝"/>
      <family val="1"/>
      <charset val="128"/>
    </font>
    <font>
      <sz val="10.5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明朝"/>
      <family val="1"/>
      <charset val="128"/>
    </font>
    <font>
      <sz val="9.5"/>
      <name val="ＭＳ 明朝"/>
      <family val="1"/>
    </font>
    <font>
      <sz val="9.5"/>
      <name val="ＭＳ 明朝"/>
      <family val="1"/>
      <charset val="128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rgb="FFFFFFBE"/>
        <bgColor indexed="64"/>
      </patternFill>
    </fill>
    <fill>
      <patternFill patternType="solid">
        <fgColor rgb="FFE9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</fills>
  <borders count="3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9" fontId="6" fillId="0" borderId="0" applyFill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38" fontId="6" fillId="0" borderId="0" applyFill="0" applyBorder="0" applyAlignment="0" applyProtection="0">
      <alignment vertical="center"/>
    </xf>
    <xf numFmtId="38" fontId="1" fillId="0" borderId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38" fontId="6" fillId="0" borderId="0" applyFill="0" applyBorder="0" applyAlignment="0" applyProtection="0">
      <alignment vertical="center"/>
    </xf>
  </cellStyleXfs>
  <cellXfs count="202">
    <xf numFmtId="0" fontId="0" fillId="0" borderId="0" xfId="0">
      <alignment vertical="center"/>
    </xf>
    <xf numFmtId="0" fontId="20" fillId="0" borderId="0" xfId="0" applyFont="1">
      <alignment vertical="center"/>
    </xf>
    <xf numFmtId="49" fontId="20" fillId="25" borderId="10" xfId="0" applyNumberFormat="1" applyFont="1" applyFill="1" applyBorder="1" applyAlignment="1">
      <alignment vertical="center" shrinkToFit="1"/>
    </xf>
    <xf numFmtId="49" fontId="20" fillId="0" borderId="0" xfId="0" applyNumberFormat="1" applyFont="1" applyAlignment="1">
      <alignment vertical="center" shrinkToFit="1"/>
    </xf>
    <xf numFmtId="38" fontId="20" fillId="26" borderId="20" xfId="47" applyFont="1" applyFill="1" applyBorder="1" applyAlignment="1">
      <alignment horizontal="right" vertical="center" shrinkToFit="1"/>
    </xf>
    <xf numFmtId="0" fontId="0" fillId="27" borderId="0" xfId="0" applyFill="1">
      <alignment vertical="center"/>
    </xf>
    <xf numFmtId="0" fontId="21" fillId="0" borderId="23" xfId="0" applyFont="1" applyBorder="1">
      <alignment vertical="center"/>
    </xf>
    <xf numFmtId="0" fontId="21" fillId="0" borderId="0" xfId="0" applyFont="1">
      <alignment vertical="center"/>
    </xf>
    <xf numFmtId="0" fontId="0" fillId="27" borderId="0" xfId="0" applyFill="1" applyAlignment="1">
      <alignment horizontal="center" vertical="center"/>
    </xf>
    <xf numFmtId="176" fontId="0" fillId="0" borderId="0" xfId="0" applyNumberFormat="1">
      <alignment vertical="center"/>
    </xf>
    <xf numFmtId="0" fontId="22" fillId="0" borderId="0" xfId="0" applyFont="1" applyAlignment="1"/>
    <xf numFmtId="0" fontId="22" fillId="0" borderId="0" xfId="0" applyFont="1" applyAlignment="1">
      <alignment vertical="center" shrinkToFit="1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176" fontId="0" fillId="0" borderId="0" xfId="0" applyNumberFormat="1" applyAlignment="1">
      <alignment horizontal="right" vertical="center"/>
    </xf>
    <xf numFmtId="0" fontId="25" fillId="0" borderId="0" xfId="0" applyFont="1">
      <alignment vertical="center"/>
    </xf>
    <xf numFmtId="49" fontId="20" fillId="25" borderId="10" xfId="0" applyNumberFormat="1" applyFont="1" applyFill="1" applyBorder="1" applyAlignment="1">
      <alignment horizontal="right" vertical="center" shrinkToFit="1"/>
    </xf>
    <xf numFmtId="0" fontId="30" fillId="24" borderId="15" xfId="0" applyFont="1" applyFill="1" applyBorder="1" applyAlignment="1">
      <alignment vertical="center" wrapText="1"/>
    </xf>
    <xf numFmtId="38" fontId="20" fillId="26" borderId="17" xfId="47" applyFont="1" applyFill="1" applyBorder="1" applyAlignment="1">
      <alignment horizontal="right" vertical="center" shrinkToFit="1"/>
    </xf>
    <xf numFmtId="0" fontId="31" fillId="0" borderId="0" xfId="0" applyFont="1" applyAlignment="1">
      <alignment vertical="center" wrapText="1"/>
    </xf>
    <xf numFmtId="0" fontId="32" fillId="0" borderId="0" xfId="0" applyFont="1">
      <alignment vertical="center"/>
    </xf>
    <xf numFmtId="0" fontId="20" fillId="0" borderId="0" xfId="0" applyFont="1" applyAlignment="1">
      <alignment horizontal="left" vertical="center"/>
    </xf>
    <xf numFmtId="0" fontId="33" fillId="0" borderId="0" xfId="0" applyFont="1">
      <alignment vertical="center"/>
    </xf>
    <xf numFmtId="0" fontId="33" fillId="24" borderId="14" xfId="0" applyFont="1" applyFill="1" applyBorder="1" applyAlignment="1">
      <alignment horizontal="center" vertical="center" wrapText="1" shrinkToFit="1"/>
    </xf>
    <xf numFmtId="49" fontId="33" fillId="25" borderId="10" xfId="0" applyNumberFormat="1" applyFont="1" applyFill="1" applyBorder="1" applyAlignment="1">
      <alignment vertical="center" shrinkToFit="1"/>
    </xf>
    <xf numFmtId="0" fontId="32" fillId="0" borderId="0" xfId="0" applyFont="1" applyAlignment="1">
      <alignment horizontal="left" vertical="center"/>
    </xf>
    <xf numFmtId="49" fontId="33" fillId="25" borderId="10" xfId="0" applyNumberFormat="1" applyFont="1" applyFill="1" applyBorder="1" applyAlignment="1">
      <alignment horizontal="right" vertical="center" shrinkToFit="1"/>
    </xf>
    <xf numFmtId="49" fontId="33" fillId="0" borderId="0" xfId="0" applyNumberFormat="1" applyFont="1" applyAlignment="1">
      <alignment vertical="center" shrinkToFit="1"/>
    </xf>
    <xf numFmtId="0" fontId="28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28" fillId="0" borderId="0" xfId="0" applyFont="1">
      <alignment vertical="center"/>
    </xf>
    <xf numFmtId="0" fontId="20" fillId="25" borderId="10" xfId="0" applyFont="1" applyFill="1" applyBorder="1" applyAlignment="1">
      <alignment horizontal="center" vertical="center" shrinkToFit="1"/>
    </xf>
    <xf numFmtId="49" fontId="20" fillId="25" borderId="10" xfId="0" applyNumberFormat="1" applyFont="1" applyFill="1" applyBorder="1" applyAlignment="1">
      <alignment horizontal="center" vertical="center" shrinkToFit="1"/>
    </xf>
    <xf numFmtId="38" fontId="20" fillId="0" borderId="0" xfId="0" applyNumberFormat="1" applyFont="1">
      <alignment vertical="center"/>
    </xf>
    <xf numFmtId="49" fontId="20" fillId="25" borderId="17" xfId="0" applyNumberFormat="1" applyFont="1" applyFill="1" applyBorder="1" applyAlignment="1">
      <alignment horizontal="right" vertical="center" shrinkToFit="1"/>
    </xf>
    <xf numFmtId="49" fontId="20" fillId="25" borderId="17" xfId="0" applyNumberFormat="1" applyFont="1" applyFill="1" applyBorder="1" applyAlignment="1">
      <alignment vertical="center" shrinkToFit="1"/>
    </xf>
    <xf numFmtId="38" fontId="20" fillId="25" borderId="27" xfId="47" applyFont="1" applyFill="1" applyBorder="1" applyAlignment="1">
      <alignment vertical="center" shrinkToFit="1"/>
    </xf>
    <xf numFmtId="38" fontId="20" fillId="25" borderId="17" xfId="47" applyFont="1" applyFill="1" applyBorder="1" applyAlignment="1">
      <alignment vertical="center" shrinkToFit="1"/>
    </xf>
    <xf numFmtId="0" fontId="30" fillId="0" borderId="0" xfId="0" applyFont="1">
      <alignment vertical="center"/>
    </xf>
    <xf numFmtId="0" fontId="30" fillId="0" borderId="0" xfId="0" applyFont="1" applyAlignment="1">
      <alignment horizontal="left" vertical="center"/>
    </xf>
    <xf numFmtId="0" fontId="20" fillId="24" borderId="14" xfId="0" applyFont="1" applyFill="1" applyBorder="1" applyAlignment="1">
      <alignment horizontal="center" vertical="center" wrapText="1" shrinkToFit="1"/>
    </xf>
    <xf numFmtId="0" fontId="20" fillId="24" borderId="15" xfId="0" applyFont="1" applyFill="1" applyBorder="1" applyAlignment="1">
      <alignment horizontal="center" vertical="center" wrapText="1" shrinkToFit="1"/>
    </xf>
    <xf numFmtId="0" fontId="35" fillId="0" borderId="0" xfId="0" applyFont="1">
      <alignment vertical="center"/>
    </xf>
    <xf numFmtId="0" fontId="37" fillId="24" borderId="15" xfId="0" applyFont="1" applyFill="1" applyBorder="1" applyAlignment="1">
      <alignment horizontal="center" vertical="center" wrapText="1"/>
    </xf>
    <xf numFmtId="0" fontId="32" fillId="24" borderId="15" xfId="0" applyFont="1" applyFill="1" applyBorder="1" applyAlignment="1">
      <alignment horizontal="center" vertical="center" wrapText="1"/>
    </xf>
    <xf numFmtId="38" fontId="33" fillId="25" borderId="27" xfId="47" applyFont="1" applyFill="1" applyBorder="1" applyAlignment="1">
      <alignment horizontal="right" vertical="center" shrinkToFit="1"/>
    </xf>
    <xf numFmtId="0" fontId="38" fillId="0" borderId="0" xfId="0" applyFont="1">
      <alignment vertical="center"/>
    </xf>
    <xf numFmtId="0" fontId="39" fillId="24" borderId="15" xfId="0" applyFont="1" applyFill="1" applyBorder="1" applyAlignment="1">
      <alignment horizontal="center" vertical="center" wrapText="1"/>
    </xf>
    <xf numFmtId="49" fontId="33" fillId="25" borderId="10" xfId="0" applyNumberFormat="1" applyFont="1" applyFill="1" applyBorder="1" applyAlignment="1">
      <alignment horizontal="center" vertical="center" shrinkToFit="1"/>
    </xf>
    <xf numFmtId="0" fontId="41" fillId="0" borderId="0" xfId="0" applyFont="1">
      <alignment vertical="center"/>
    </xf>
    <xf numFmtId="0" fontId="33" fillId="24" borderId="15" xfId="0" applyFont="1" applyFill="1" applyBorder="1" applyAlignment="1">
      <alignment horizontal="center" vertical="center" wrapText="1" shrinkToFit="1"/>
    </xf>
    <xf numFmtId="0" fontId="31" fillId="0" borderId="0" xfId="0" applyFont="1">
      <alignment vertical="center"/>
    </xf>
    <xf numFmtId="0" fontId="20" fillId="24" borderId="15" xfId="0" applyFont="1" applyFill="1" applyBorder="1" applyAlignment="1">
      <alignment horizontal="center" vertical="center" shrinkToFit="1"/>
    </xf>
    <xf numFmtId="0" fontId="33" fillId="24" borderId="24" xfId="0" applyFont="1" applyFill="1" applyBorder="1" applyAlignment="1">
      <alignment horizontal="right" vertical="center" wrapText="1" shrinkToFit="1"/>
    </xf>
    <xf numFmtId="0" fontId="32" fillId="24" borderId="0" xfId="0" applyFont="1" applyFill="1" applyAlignment="1">
      <alignment horizontal="center" vertical="center" wrapText="1" shrinkToFit="1"/>
    </xf>
    <xf numFmtId="0" fontId="20" fillId="24" borderId="12" xfId="0" applyFont="1" applyFill="1" applyBorder="1" applyAlignment="1">
      <alignment horizontal="center" vertical="center" shrinkToFit="1"/>
    </xf>
    <xf numFmtId="3" fontId="20" fillId="26" borderId="20" xfId="47" applyNumberFormat="1" applyFont="1" applyFill="1" applyBorder="1" applyAlignment="1">
      <alignment horizontal="right" vertical="center" shrinkToFit="1"/>
    </xf>
    <xf numFmtId="0" fontId="32" fillId="24" borderId="15" xfId="0" applyFont="1" applyFill="1" applyBorder="1" applyAlignment="1">
      <alignment horizontal="center" vertical="center" wrapText="1" shrinkToFit="1"/>
    </xf>
    <xf numFmtId="0" fontId="33" fillId="24" borderId="15" xfId="0" applyFont="1" applyFill="1" applyBorder="1" applyAlignment="1">
      <alignment horizontal="center" vertical="center" shrinkToFit="1"/>
    </xf>
    <xf numFmtId="0" fontId="33" fillId="24" borderId="16" xfId="0" applyFont="1" applyFill="1" applyBorder="1" applyAlignment="1">
      <alignment horizontal="center" vertical="center" wrapText="1" shrinkToFit="1"/>
    </xf>
    <xf numFmtId="177" fontId="20" fillId="25" borderId="17" xfId="0" applyNumberFormat="1" applyFont="1" applyFill="1" applyBorder="1" applyAlignment="1">
      <alignment horizontal="right" vertical="center" shrinkToFit="1"/>
    </xf>
    <xf numFmtId="0" fontId="45" fillId="0" borderId="0" xfId="0" applyFont="1">
      <alignment vertical="center"/>
    </xf>
    <xf numFmtId="0" fontId="32" fillId="24" borderId="15" xfId="0" applyFont="1" applyFill="1" applyBorder="1" applyAlignment="1">
      <alignment horizontal="center" vertical="center" shrinkToFit="1"/>
    </xf>
    <xf numFmtId="0" fontId="47" fillId="24" borderId="15" xfId="0" applyFont="1" applyFill="1" applyBorder="1" applyAlignment="1">
      <alignment horizontal="center" vertical="center" wrapText="1" shrinkToFit="1"/>
    </xf>
    <xf numFmtId="0" fontId="20" fillId="25" borderId="20" xfId="0" applyFont="1" applyFill="1" applyBorder="1" applyAlignment="1">
      <alignment horizontal="center" vertical="center" shrinkToFit="1"/>
    </xf>
    <xf numFmtId="0" fontId="20" fillId="25" borderId="17" xfId="0" applyFont="1" applyFill="1" applyBorder="1" applyAlignment="1">
      <alignment horizontal="center" vertical="center" shrinkToFit="1"/>
    </xf>
    <xf numFmtId="0" fontId="49" fillId="0" borderId="0" xfId="0" applyFont="1" applyAlignment="1">
      <alignment horizontal="left" vertical="center"/>
    </xf>
    <xf numFmtId="0" fontId="49" fillId="0" borderId="0" xfId="0" applyFont="1">
      <alignment vertical="center"/>
    </xf>
    <xf numFmtId="0" fontId="33" fillId="25" borderId="10" xfId="0" applyFont="1" applyFill="1" applyBorder="1" applyAlignment="1">
      <alignment horizontal="center" vertical="center" shrinkToFit="1"/>
    </xf>
    <xf numFmtId="38" fontId="33" fillId="26" borderId="20" xfId="47" applyFont="1" applyFill="1" applyBorder="1" applyAlignment="1">
      <alignment horizontal="right" vertical="center" shrinkToFit="1"/>
    </xf>
    <xf numFmtId="0" fontId="50" fillId="24" borderId="15" xfId="0" applyFont="1" applyFill="1" applyBorder="1" applyAlignment="1">
      <alignment horizontal="center" vertical="center" wrapText="1"/>
    </xf>
    <xf numFmtId="0" fontId="33" fillId="28" borderId="24" xfId="0" applyFont="1" applyFill="1" applyBorder="1" applyAlignment="1">
      <alignment horizontal="center" vertical="center"/>
    </xf>
    <xf numFmtId="178" fontId="20" fillId="25" borderId="17" xfId="0" applyNumberFormat="1" applyFont="1" applyFill="1" applyBorder="1" applyAlignment="1">
      <alignment horizontal="right" vertical="center" shrinkToFit="1"/>
    </xf>
    <xf numFmtId="0" fontId="33" fillId="24" borderId="12" xfId="0" applyFont="1" applyFill="1" applyBorder="1" applyAlignment="1">
      <alignment horizontal="center" vertical="center" wrapText="1" shrinkToFit="1"/>
    </xf>
    <xf numFmtId="0" fontId="20" fillId="24" borderId="19" xfId="0" applyFont="1" applyFill="1" applyBorder="1" applyAlignment="1">
      <alignment horizontal="center" vertical="center" wrapText="1"/>
    </xf>
    <xf numFmtId="0" fontId="33" fillId="24" borderId="13" xfId="0" applyFont="1" applyFill="1" applyBorder="1" applyAlignment="1">
      <alignment horizontal="center" vertical="center" wrapText="1" shrinkToFit="1"/>
    </xf>
    <xf numFmtId="0" fontId="51" fillId="24" borderId="15" xfId="0" applyFont="1" applyFill="1" applyBorder="1" applyAlignment="1">
      <alignment horizontal="center" vertical="center" wrapText="1" shrinkToFit="1"/>
    </xf>
    <xf numFmtId="0" fontId="34" fillId="0" borderId="0" xfId="0" applyFont="1">
      <alignment vertical="center"/>
    </xf>
    <xf numFmtId="38" fontId="20" fillId="29" borderId="17" xfId="47" applyFont="1" applyFill="1" applyBorder="1" applyAlignment="1">
      <alignment horizontal="right" vertical="center" shrinkToFit="1"/>
    </xf>
    <xf numFmtId="0" fontId="42" fillId="24" borderId="15" xfId="0" applyFont="1" applyFill="1" applyBorder="1" applyAlignment="1">
      <alignment horizontal="left" vertical="center" wrapText="1"/>
    </xf>
    <xf numFmtId="0" fontId="42" fillId="24" borderId="16" xfId="0" applyFont="1" applyFill="1" applyBorder="1" applyAlignment="1">
      <alignment horizontal="left" vertical="center" wrapText="1"/>
    </xf>
    <xf numFmtId="49" fontId="33" fillId="25" borderId="27" xfId="0" applyNumberFormat="1" applyFont="1" applyFill="1" applyBorder="1" applyAlignment="1">
      <alignment horizontal="left" vertical="center" shrinkToFit="1"/>
    </xf>
    <xf numFmtId="49" fontId="33" fillId="25" borderId="20" xfId="0" applyNumberFormat="1" applyFont="1" applyFill="1" applyBorder="1" applyAlignment="1">
      <alignment horizontal="left" vertical="center" shrinkToFit="1"/>
    </xf>
    <xf numFmtId="49" fontId="33" fillId="25" borderId="27" xfId="47" applyNumberFormat="1" applyFont="1" applyFill="1" applyBorder="1" applyAlignment="1">
      <alignment horizontal="center" vertical="center" shrinkToFit="1"/>
    </xf>
    <xf numFmtId="49" fontId="33" fillId="25" borderId="20" xfId="47" applyNumberFormat="1" applyFont="1" applyFill="1" applyBorder="1" applyAlignment="1">
      <alignment horizontal="center" vertical="center" shrinkToFit="1"/>
    </xf>
    <xf numFmtId="0" fontId="33" fillId="24" borderId="14" xfId="0" applyFont="1" applyFill="1" applyBorder="1" applyAlignment="1">
      <alignment horizontal="center" vertical="center" wrapText="1"/>
    </xf>
    <xf numFmtId="0" fontId="33" fillId="24" borderId="15" xfId="0" applyFont="1" applyFill="1" applyBorder="1" applyAlignment="1">
      <alignment horizontal="center" vertical="center" wrapText="1"/>
    </xf>
    <xf numFmtId="0" fontId="28" fillId="24" borderId="18" xfId="0" applyFont="1" applyFill="1" applyBorder="1" applyAlignment="1">
      <alignment horizontal="left" vertical="center" wrapText="1"/>
    </xf>
    <xf numFmtId="0" fontId="28" fillId="24" borderId="11" xfId="0" applyFont="1" applyFill="1" applyBorder="1" applyAlignment="1">
      <alignment horizontal="left" vertical="center" wrapText="1"/>
    </xf>
    <xf numFmtId="0" fontId="28" fillId="24" borderId="24" xfId="0" applyFont="1" applyFill="1" applyBorder="1" applyAlignment="1">
      <alignment horizontal="left" vertical="center" wrapText="1"/>
    </xf>
    <xf numFmtId="0" fontId="28" fillId="24" borderId="12" xfId="0" applyFont="1" applyFill="1" applyBorder="1" applyAlignment="1">
      <alignment horizontal="left" vertical="center" wrapText="1"/>
    </xf>
    <xf numFmtId="0" fontId="28" fillId="24" borderId="19" xfId="0" applyFont="1" applyFill="1" applyBorder="1" applyAlignment="1">
      <alignment horizontal="left" vertical="center" wrapText="1"/>
    </xf>
    <xf numFmtId="0" fontId="28" fillId="24" borderId="13" xfId="0" applyFont="1" applyFill="1" applyBorder="1" applyAlignment="1">
      <alignment horizontal="left" vertical="center" wrapText="1"/>
    </xf>
    <xf numFmtId="0" fontId="20" fillId="24" borderId="14" xfId="0" applyFont="1" applyFill="1" applyBorder="1" applyAlignment="1">
      <alignment horizontal="center" vertical="center"/>
    </xf>
    <xf numFmtId="0" fontId="20" fillId="24" borderId="15" xfId="0" applyFont="1" applyFill="1" applyBorder="1" applyAlignment="1">
      <alignment horizontal="center" vertical="center"/>
    </xf>
    <xf numFmtId="0" fontId="33" fillId="24" borderId="15" xfId="0" applyFont="1" applyFill="1" applyBorder="1" applyAlignment="1">
      <alignment horizontal="center" vertical="center"/>
    </xf>
    <xf numFmtId="0" fontId="33" fillId="24" borderId="18" xfId="0" applyFont="1" applyFill="1" applyBorder="1" applyAlignment="1">
      <alignment horizontal="center" vertical="center"/>
    </xf>
    <xf numFmtId="0" fontId="33" fillId="24" borderId="11" xfId="0" applyFont="1" applyFill="1" applyBorder="1" applyAlignment="1">
      <alignment horizontal="center" vertical="center"/>
    </xf>
    <xf numFmtId="0" fontId="33" fillId="24" borderId="24" xfId="0" applyFont="1" applyFill="1" applyBorder="1" applyAlignment="1">
      <alignment horizontal="center" vertical="center"/>
    </xf>
    <xf numFmtId="0" fontId="33" fillId="24" borderId="12" xfId="0" applyFont="1" applyFill="1" applyBorder="1" applyAlignment="1">
      <alignment horizontal="center" vertical="center"/>
    </xf>
    <xf numFmtId="49" fontId="20" fillId="25" borderId="27" xfId="0" applyNumberFormat="1" applyFont="1" applyFill="1" applyBorder="1" applyAlignment="1">
      <alignment horizontal="left" vertical="center" shrinkToFit="1"/>
    </xf>
    <xf numFmtId="49" fontId="20" fillId="25" borderId="20" xfId="0" applyNumberFormat="1" applyFont="1" applyFill="1" applyBorder="1" applyAlignment="1">
      <alignment horizontal="left" vertical="center" shrinkToFit="1"/>
    </xf>
    <xf numFmtId="38" fontId="20" fillId="26" borderId="21" xfId="47" applyFont="1" applyFill="1" applyBorder="1" applyAlignment="1">
      <alignment horizontal="right" vertical="center" shrinkToFit="1"/>
    </xf>
    <xf numFmtId="38" fontId="20" fillId="26" borderId="22" xfId="47" applyFont="1" applyFill="1" applyBorder="1" applyAlignment="1">
      <alignment horizontal="right" vertical="center" shrinkToFit="1"/>
    </xf>
    <xf numFmtId="0" fontId="20" fillId="24" borderId="14" xfId="0" applyFont="1" applyFill="1" applyBorder="1" applyAlignment="1">
      <alignment horizontal="center" vertical="center" wrapText="1"/>
    </xf>
    <xf numFmtId="0" fontId="20" fillId="24" borderId="14" xfId="0" applyFont="1" applyFill="1" applyBorder="1" applyAlignment="1">
      <alignment horizontal="center" vertical="center" wrapText="1" shrinkToFit="1"/>
    </xf>
    <xf numFmtId="0" fontId="20" fillId="24" borderId="15" xfId="0" applyFont="1" applyFill="1" applyBorder="1" applyAlignment="1">
      <alignment horizontal="center" vertical="center" wrapText="1" shrinkToFit="1"/>
    </xf>
    <xf numFmtId="49" fontId="20" fillId="0" borderId="0" xfId="0" applyNumberFormat="1" applyFont="1" applyAlignment="1">
      <alignment horizontal="center" vertical="center" shrinkToFit="1"/>
    </xf>
    <xf numFmtId="49" fontId="35" fillId="0" borderId="17" xfId="0" applyNumberFormat="1" applyFont="1" applyBorder="1" applyAlignment="1">
      <alignment horizontal="center" vertical="center" wrapText="1" shrinkToFit="1"/>
    </xf>
    <xf numFmtId="49" fontId="36" fillId="0" borderId="27" xfId="0" applyNumberFormat="1" applyFont="1" applyBorder="1" applyAlignment="1">
      <alignment horizontal="center" vertical="center" shrinkToFit="1"/>
    </xf>
    <xf numFmtId="49" fontId="36" fillId="0" borderId="17" xfId="0" applyNumberFormat="1" applyFont="1" applyBorder="1" applyAlignment="1">
      <alignment horizontal="center" vertical="center" shrinkToFit="1"/>
    </xf>
    <xf numFmtId="0" fontId="34" fillId="0" borderId="0" xfId="0" applyFont="1" applyAlignment="1">
      <alignment horizontal="center" vertical="center" wrapText="1"/>
    </xf>
    <xf numFmtId="0" fontId="20" fillId="24" borderId="18" xfId="0" applyFont="1" applyFill="1" applyBorder="1" applyAlignment="1">
      <alignment horizontal="center" vertical="center"/>
    </xf>
    <xf numFmtId="0" fontId="20" fillId="24" borderId="11" xfId="0" applyFont="1" applyFill="1" applyBorder="1" applyAlignment="1">
      <alignment horizontal="center" vertical="center"/>
    </xf>
    <xf numFmtId="0" fontId="20" fillId="24" borderId="24" xfId="0" applyFont="1" applyFill="1" applyBorder="1" applyAlignment="1">
      <alignment horizontal="center" vertical="center"/>
    </xf>
    <xf numFmtId="0" fontId="20" fillId="24" borderId="12" xfId="0" applyFont="1" applyFill="1" applyBorder="1" applyAlignment="1">
      <alignment horizontal="center" vertical="center"/>
    </xf>
    <xf numFmtId="0" fontId="20" fillId="24" borderId="15" xfId="0" applyFont="1" applyFill="1" applyBorder="1" applyAlignment="1">
      <alignment horizontal="center" vertical="center" wrapText="1"/>
    </xf>
    <xf numFmtId="0" fontId="33" fillId="24" borderId="14" xfId="0" applyFont="1" applyFill="1" applyBorder="1" applyAlignment="1">
      <alignment horizontal="center" vertical="center"/>
    </xf>
    <xf numFmtId="0" fontId="33" fillId="24" borderId="25" xfId="0" applyFont="1" applyFill="1" applyBorder="1" applyAlignment="1">
      <alignment horizontal="center" vertical="center"/>
    </xf>
    <xf numFmtId="0" fontId="33" fillId="24" borderId="0" xfId="0" applyFont="1" applyFill="1" applyAlignment="1">
      <alignment horizontal="center" vertical="center"/>
    </xf>
    <xf numFmtId="0" fontId="33" fillId="24" borderId="19" xfId="0" applyFont="1" applyFill="1" applyBorder="1" applyAlignment="1">
      <alignment horizontal="center" vertical="center"/>
    </xf>
    <xf numFmtId="0" fontId="33" fillId="24" borderId="26" xfId="0" applyFont="1" applyFill="1" applyBorder="1" applyAlignment="1">
      <alignment horizontal="center" vertical="center"/>
    </xf>
    <xf numFmtId="0" fontId="33" fillId="24" borderId="13" xfId="0" applyFont="1" applyFill="1" applyBorder="1" applyAlignment="1">
      <alignment horizontal="center" vertical="center"/>
    </xf>
    <xf numFmtId="0" fontId="33" fillId="24" borderId="18" xfId="0" applyFont="1" applyFill="1" applyBorder="1" applyAlignment="1">
      <alignment horizontal="center" vertical="center" wrapText="1"/>
    </xf>
    <xf numFmtId="0" fontId="33" fillId="24" borderId="11" xfId="0" applyFont="1" applyFill="1" applyBorder="1" applyAlignment="1">
      <alignment horizontal="center" vertical="center" wrapText="1"/>
    </xf>
    <xf numFmtId="0" fontId="33" fillId="24" borderId="24" xfId="0" applyFont="1" applyFill="1" applyBorder="1" applyAlignment="1">
      <alignment horizontal="center" vertical="center" wrapText="1"/>
    </xf>
    <xf numFmtId="0" fontId="33" fillId="24" borderId="12" xfId="0" applyFont="1" applyFill="1" applyBorder="1" applyAlignment="1">
      <alignment horizontal="center" vertical="center" wrapText="1"/>
    </xf>
    <xf numFmtId="0" fontId="33" fillId="24" borderId="19" xfId="0" applyFont="1" applyFill="1" applyBorder="1" applyAlignment="1">
      <alignment horizontal="center" vertical="center" wrapText="1"/>
    </xf>
    <xf numFmtId="0" fontId="33" fillId="24" borderId="13" xfId="0" applyFont="1" applyFill="1" applyBorder="1" applyAlignment="1">
      <alignment horizontal="center" vertical="center" wrapText="1"/>
    </xf>
    <xf numFmtId="0" fontId="33" fillId="24" borderId="14" xfId="0" applyFont="1" applyFill="1" applyBorder="1" applyAlignment="1">
      <alignment horizontal="center" vertical="center" wrapText="1" shrinkToFit="1"/>
    </xf>
    <xf numFmtId="0" fontId="33" fillId="24" borderId="15" xfId="0" applyFont="1" applyFill="1" applyBorder="1" applyAlignment="1">
      <alignment horizontal="center" vertical="center" wrapText="1" shrinkToFit="1"/>
    </xf>
    <xf numFmtId="49" fontId="20" fillId="25" borderId="28" xfId="0" applyNumberFormat="1" applyFont="1" applyFill="1" applyBorder="1" applyAlignment="1">
      <alignment horizontal="left" vertical="center" shrinkToFit="1"/>
    </xf>
    <xf numFmtId="49" fontId="33" fillId="25" borderId="27" xfId="47" applyNumberFormat="1" applyFont="1" applyFill="1" applyBorder="1" applyAlignment="1">
      <alignment horizontal="right" vertical="center" shrinkToFit="1"/>
    </xf>
    <xf numFmtId="49" fontId="33" fillId="25" borderId="20" xfId="47" applyNumberFormat="1" applyFont="1" applyFill="1" applyBorder="1" applyAlignment="1">
      <alignment horizontal="right" vertical="center" shrinkToFit="1"/>
    </xf>
    <xf numFmtId="38" fontId="20" fillId="25" borderId="27" xfId="47" applyFont="1" applyFill="1" applyBorder="1" applyAlignment="1">
      <alignment horizontal="center" vertical="center" shrinkToFit="1"/>
    </xf>
    <xf numFmtId="38" fontId="20" fillId="25" borderId="20" xfId="47" applyFont="1" applyFill="1" applyBorder="1" applyAlignment="1">
      <alignment horizontal="center" vertical="center" shrinkToFit="1"/>
    </xf>
    <xf numFmtId="49" fontId="33" fillId="25" borderId="28" xfId="0" applyNumberFormat="1" applyFont="1" applyFill="1" applyBorder="1" applyAlignment="1">
      <alignment horizontal="left" vertical="center" shrinkToFit="1"/>
    </xf>
    <xf numFmtId="0" fontId="20" fillId="24" borderId="18" xfId="0" applyFont="1" applyFill="1" applyBorder="1" applyAlignment="1">
      <alignment horizontal="center" vertical="center" wrapText="1"/>
    </xf>
    <xf numFmtId="0" fontId="20" fillId="24" borderId="25" xfId="0" applyFont="1" applyFill="1" applyBorder="1" applyAlignment="1">
      <alignment horizontal="center" vertical="center" wrapText="1"/>
    </xf>
    <xf numFmtId="0" fontId="20" fillId="24" borderId="11" xfId="0" applyFont="1" applyFill="1" applyBorder="1" applyAlignment="1">
      <alignment horizontal="center" vertical="center" wrapText="1"/>
    </xf>
    <xf numFmtId="0" fontId="20" fillId="24" borderId="24" xfId="0" applyFont="1" applyFill="1" applyBorder="1" applyAlignment="1">
      <alignment horizontal="center" vertical="center" wrapText="1"/>
    </xf>
    <xf numFmtId="0" fontId="20" fillId="24" borderId="0" xfId="0" applyFont="1" applyFill="1" applyAlignment="1">
      <alignment horizontal="center" vertical="center" wrapText="1"/>
    </xf>
    <xf numFmtId="0" fontId="20" fillId="24" borderId="12" xfId="0" applyFont="1" applyFill="1" applyBorder="1" applyAlignment="1">
      <alignment horizontal="center" vertical="center" wrapText="1"/>
    </xf>
    <xf numFmtId="49" fontId="33" fillId="25" borderId="27" xfId="0" applyNumberFormat="1" applyFont="1" applyFill="1" applyBorder="1" applyAlignment="1">
      <alignment horizontal="center" vertical="center" shrinkToFit="1"/>
    </xf>
    <xf numFmtId="49" fontId="33" fillId="25" borderId="20" xfId="0" applyNumberFormat="1" applyFont="1" applyFill="1" applyBorder="1" applyAlignment="1">
      <alignment horizontal="center" vertical="center" shrinkToFit="1"/>
    </xf>
    <xf numFmtId="0" fontId="20" fillId="24" borderId="19" xfId="0" applyFont="1" applyFill="1" applyBorder="1" applyAlignment="1">
      <alignment horizontal="center" vertical="center"/>
    </xf>
    <xf numFmtId="0" fontId="20" fillId="24" borderId="13" xfId="0" applyFont="1" applyFill="1" applyBorder="1" applyAlignment="1">
      <alignment horizontal="center" vertical="center"/>
    </xf>
    <xf numFmtId="49" fontId="20" fillId="25" borderId="27" xfId="0" applyNumberFormat="1" applyFont="1" applyFill="1" applyBorder="1" applyAlignment="1">
      <alignment horizontal="center" vertical="center" shrinkToFit="1"/>
    </xf>
    <xf numFmtId="49" fontId="20" fillId="25" borderId="20" xfId="0" applyNumberFormat="1" applyFont="1" applyFill="1" applyBorder="1" applyAlignment="1">
      <alignment horizontal="center" vertical="center" shrinkToFit="1"/>
    </xf>
    <xf numFmtId="0" fontId="20" fillId="24" borderId="25" xfId="0" applyFont="1" applyFill="1" applyBorder="1" applyAlignment="1">
      <alignment horizontal="center" vertical="center"/>
    </xf>
    <xf numFmtId="0" fontId="20" fillId="24" borderId="26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20" fillId="24" borderId="14" xfId="0" applyFont="1" applyFill="1" applyBorder="1" applyAlignment="1">
      <alignment horizontal="center" vertical="center" shrinkToFit="1"/>
    </xf>
    <xf numFmtId="0" fontId="20" fillId="24" borderId="15" xfId="0" applyFont="1" applyFill="1" applyBorder="1" applyAlignment="1">
      <alignment horizontal="center" vertical="center" shrinkToFit="1"/>
    </xf>
    <xf numFmtId="0" fontId="52" fillId="24" borderId="18" xfId="0" applyFont="1" applyFill="1" applyBorder="1" applyAlignment="1">
      <alignment vertical="center" wrapText="1"/>
    </xf>
    <xf numFmtId="0" fontId="53" fillId="24" borderId="11" xfId="0" applyFont="1" applyFill="1" applyBorder="1" applyAlignment="1">
      <alignment vertical="center" wrapText="1"/>
    </xf>
    <xf numFmtId="0" fontId="53" fillId="24" borderId="24" xfId="0" applyFont="1" applyFill="1" applyBorder="1" applyAlignment="1">
      <alignment vertical="center" wrapText="1"/>
    </xf>
    <xf numFmtId="0" fontId="53" fillId="24" borderId="12" xfId="0" applyFont="1" applyFill="1" applyBorder="1" applyAlignment="1">
      <alignment vertical="center" wrapText="1"/>
    </xf>
    <xf numFmtId="0" fontId="53" fillId="24" borderId="19" xfId="0" applyFont="1" applyFill="1" applyBorder="1" applyAlignment="1">
      <alignment vertical="center" wrapText="1"/>
    </xf>
    <xf numFmtId="0" fontId="53" fillId="24" borderId="13" xfId="0" applyFont="1" applyFill="1" applyBorder="1" applyAlignment="1">
      <alignment vertical="center" wrapText="1"/>
    </xf>
    <xf numFmtId="0" fontId="33" fillId="24" borderId="24" xfId="0" applyFont="1" applyFill="1" applyBorder="1" applyAlignment="1">
      <alignment horizontal="center" vertical="center" wrapText="1" shrinkToFit="1"/>
    </xf>
    <xf numFmtId="0" fontId="33" fillId="24" borderId="12" xfId="0" applyFont="1" applyFill="1" applyBorder="1" applyAlignment="1">
      <alignment horizontal="center" vertical="center" wrapText="1" shrinkToFit="1"/>
    </xf>
    <xf numFmtId="0" fontId="33" fillId="28" borderId="19" xfId="0" applyFont="1" applyFill="1" applyBorder="1" applyAlignment="1">
      <alignment horizontal="center" vertical="center"/>
    </xf>
    <xf numFmtId="0" fontId="33" fillId="28" borderId="13" xfId="0" applyFont="1" applyFill="1" applyBorder="1" applyAlignment="1">
      <alignment horizontal="center" vertical="center"/>
    </xf>
    <xf numFmtId="177" fontId="20" fillId="25" borderId="28" xfId="0" applyNumberFormat="1" applyFont="1" applyFill="1" applyBorder="1" applyAlignment="1">
      <alignment horizontal="right" vertical="center" shrinkToFit="1"/>
    </xf>
    <xf numFmtId="177" fontId="20" fillId="25" borderId="20" xfId="0" applyNumberFormat="1" applyFont="1" applyFill="1" applyBorder="1" applyAlignment="1">
      <alignment horizontal="right" vertical="center" shrinkToFit="1"/>
    </xf>
    <xf numFmtId="0" fontId="33" fillId="28" borderId="18" xfId="0" applyFont="1" applyFill="1" applyBorder="1" applyAlignment="1">
      <alignment horizontal="center" vertical="center" wrapText="1"/>
    </xf>
    <xf numFmtId="0" fontId="33" fillId="28" borderId="24" xfId="0" applyFont="1" applyFill="1" applyBorder="1" applyAlignment="1">
      <alignment horizontal="center" vertical="center" wrapText="1"/>
    </xf>
    <xf numFmtId="0" fontId="33" fillId="24" borderId="0" xfId="0" applyFont="1" applyFill="1" applyAlignment="1">
      <alignment horizontal="center" vertical="center" wrapText="1"/>
    </xf>
    <xf numFmtId="0" fontId="33" fillId="24" borderId="26" xfId="0" applyFont="1" applyFill="1" applyBorder="1" applyAlignment="1">
      <alignment horizontal="center" vertical="center" wrapText="1"/>
    </xf>
    <xf numFmtId="38" fontId="20" fillId="25" borderId="27" xfId="47" applyFont="1" applyFill="1" applyBorder="1" applyAlignment="1">
      <alignment horizontal="right" vertical="center" shrinkToFit="1"/>
    </xf>
    <xf numFmtId="38" fontId="20" fillId="25" borderId="28" xfId="47" applyFont="1" applyFill="1" applyBorder="1" applyAlignment="1">
      <alignment horizontal="right" vertical="center" shrinkToFit="1"/>
    </xf>
    <xf numFmtId="38" fontId="20" fillId="25" borderId="20" xfId="47" applyFont="1" applyFill="1" applyBorder="1" applyAlignment="1">
      <alignment horizontal="right" vertical="center" shrinkToFit="1"/>
    </xf>
    <xf numFmtId="49" fontId="31" fillId="0" borderId="29" xfId="0" applyNumberFormat="1" applyFont="1" applyBorder="1" applyAlignment="1">
      <alignment horizontal="center" vertical="center" wrapText="1" shrinkToFit="1"/>
    </xf>
    <xf numFmtId="49" fontId="48" fillId="0" borderId="30" xfId="0" applyNumberFormat="1" applyFont="1" applyBorder="1" applyAlignment="1">
      <alignment horizontal="center" vertical="center" wrapText="1" shrinkToFit="1"/>
    </xf>
    <xf numFmtId="38" fontId="31" fillId="26" borderId="21" xfId="47" applyFont="1" applyFill="1" applyBorder="1" applyAlignment="1">
      <alignment horizontal="right" vertical="center" shrinkToFit="1"/>
    </xf>
    <xf numFmtId="38" fontId="31" fillId="26" borderId="22" xfId="47" applyFont="1" applyFill="1" applyBorder="1" applyAlignment="1">
      <alignment horizontal="right" vertical="center" shrinkToFit="1"/>
    </xf>
    <xf numFmtId="0" fontId="20" fillId="24" borderId="0" xfId="0" applyFont="1" applyFill="1" applyAlignment="1">
      <alignment horizontal="center" vertical="center"/>
    </xf>
    <xf numFmtId="0" fontId="21" fillId="24" borderId="14" xfId="0" applyFont="1" applyFill="1" applyBorder="1" applyAlignment="1">
      <alignment horizontal="center" vertical="center" wrapText="1"/>
    </xf>
    <xf numFmtId="0" fontId="21" fillId="24" borderId="15" xfId="0" applyFont="1" applyFill="1" applyBorder="1" applyAlignment="1">
      <alignment horizontal="center" vertical="center" wrapText="1"/>
    </xf>
    <xf numFmtId="0" fontId="38" fillId="24" borderId="15" xfId="0" applyFont="1" applyFill="1" applyBorder="1" applyAlignment="1">
      <alignment horizontal="center" vertical="center" wrapText="1"/>
    </xf>
    <xf numFmtId="0" fontId="33" fillId="24" borderId="15" xfId="0" applyFont="1" applyFill="1" applyBorder="1" applyAlignment="1">
      <alignment horizontal="center" vertical="center" shrinkToFit="1"/>
    </xf>
    <xf numFmtId="0" fontId="33" fillId="24" borderId="16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2" fillId="24" borderId="14" xfId="0" applyFont="1" applyFill="1" applyBorder="1" applyAlignment="1">
      <alignment horizontal="center" vertical="center" wrapText="1"/>
    </xf>
    <xf numFmtId="0" fontId="32" fillId="24" borderId="15" xfId="0" applyFont="1" applyFill="1" applyBorder="1" applyAlignment="1">
      <alignment horizontal="center" vertical="center" wrapText="1"/>
    </xf>
    <xf numFmtId="0" fontId="32" fillId="24" borderId="16" xfId="0" applyFont="1" applyFill="1" applyBorder="1" applyAlignment="1">
      <alignment horizontal="center" vertical="center" wrapText="1"/>
    </xf>
    <xf numFmtId="0" fontId="20" fillId="24" borderId="27" xfId="0" applyFont="1" applyFill="1" applyBorder="1" applyAlignment="1">
      <alignment horizontal="center" vertical="center" wrapText="1" shrinkToFit="1"/>
    </xf>
    <xf numFmtId="0" fontId="20" fillId="24" borderId="28" xfId="0" applyFont="1" applyFill="1" applyBorder="1" applyAlignment="1">
      <alignment horizontal="center" vertical="center" wrapText="1" shrinkToFit="1"/>
    </xf>
    <xf numFmtId="0" fontId="20" fillId="24" borderId="20" xfId="0" applyFont="1" applyFill="1" applyBorder="1" applyAlignment="1">
      <alignment horizontal="center" vertical="center" wrapText="1" shrinkToFit="1"/>
    </xf>
    <xf numFmtId="0" fontId="33" fillId="24" borderId="11" xfId="0" applyFont="1" applyFill="1" applyBorder="1" applyAlignment="1">
      <alignment horizontal="center" vertical="center" wrapText="1" shrinkToFit="1"/>
    </xf>
    <xf numFmtId="49" fontId="33" fillId="0" borderId="27" xfId="0" applyNumberFormat="1" applyFont="1" applyBorder="1" applyAlignment="1">
      <alignment horizontal="center" vertical="center" wrapText="1" shrinkToFit="1"/>
    </xf>
    <xf numFmtId="49" fontId="33" fillId="0" borderId="27" xfId="0" applyNumberFormat="1" applyFont="1" applyBorder="1" applyAlignment="1">
      <alignment horizontal="center" vertical="center" shrinkToFit="1"/>
    </xf>
    <xf numFmtId="38" fontId="33" fillId="26" borderId="21" xfId="47" applyFont="1" applyFill="1" applyBorder="1" applyAlignment="1">
      <alignment horizontal="right" vertical="center" shrinkToFit="1"/>
    </xf>
    <xf numFmtId="38" fontId="33" fillId="26" borderId="22" xfId="47" applyFont="1" applyFill="1" applyBorder="1" applyAlignment="1">
      <alignment horizontal="right" vertical="center" shrinkToFit="1"/>
    </xf>
    <xf numFmtId="49" fontId="20" fillId="0" borderId="27" xfId="0" applyNumberFormat="1" applyFont="1" applyBorder="1" applyAlignment="1">
      <alignment horizontal="center" vertical="center" wrapText="1" shrinkToFit="1"/>
    </xf>
    <xf numFmtId="49" fontId="20" fillId="0" borderId="27" xfId="0" applyNumberFormat="1" applyFont="1" applyBorder="1" applyAlignment="1">
      <alignment horizontal="center" vertical="center" shrinkToFit="1"/>
    </xf>
    <xf numFmtId="3" fontId="20" fillId="26" borderId="21" xfId="47" applyNumberFormat="1" applyFont="1" applyFill="1" applyBorder="1" applyAlignment="1">
      <alignment horizontal="right" vertical="center" shrinkToFit="1"/>
    </xf>
    <xf numFmtId="0" fontId="20" fillId="26" borderId="22" xfId="47" applyNumberFormat="1" applyFont="1" applyFill="1" applyBorder="1" applyAlignment="1">
      <alignment horizontal="right" vertical="center" shrinkToFit="1"/>
    </xf>
    <xf numFmtId="49" fontId="20" fillId="0" borderId="17" xfId="0" applyNumberFormat="1" applyFont="1" applyBorder="1" applyAlignment="1">
      <alignment horizontal="center" vertical="center" wrapText="1" shrinkToFit="1"/>
    </xf>
    <xf numFmtId="49" fontId="20" fillId="0" borderId="17" xfId="0" applyNumberFormat="1" applyFont="1" applyBorder="1" applyAlignment="1">
      <alignment horizontal="center" vertical="center" shrinkToFit="1"/>
    </xf>
  </cellXfs>
  <cellStyles count="48">
    <cellStyle name="20% - アクセント 1" xfId="1" xr:uid="{00000000-0005-0000-0000-000000000000}"/>
    <cellStyle name="20% - アクセント 2" xfId="2" xr:uid="{00000000-0005-0000-0000-000001000000}"/>
    <cellStyle name="20% - アクセント 3" xfId="3" xr:uid="{00000000-0005-0000-0000-000002000000}"/>
    <cellStyle name="20% - アクセント 4" xfId="4" xr:uid="{00000000-0005-0000-0000-000003000000}"/>
    <cellStyle name="20% - アクセント 5" xfId="5" xr:uid="{00000000-0005-0000-0000-000004000000}"/>
    <cellStyle name="20% - アクセント 6" xfId="6" xr:uid="{00000000-0005-0000-0000-000005000000}"/>
    <cellStyle name="40% - アクセント 1" xfId="7" xr:uid="{00000000-0005-0000-0000-000006000000}"/>
    <cellStyle name="40% - アクセント 2" xfId="8" xr:uid="{00000000-0005-0000-0000-000007000000}"/>
    <cellStyle name="40% - アクセント 3" xfId="9" xr:uid="{00000000-0005-0000-0000-000008000000}"/>
    <cellStyle name="40% - アクセント 4" xfId="10" xr:uid="{00000000-0005-0000-0000-000009000000}"/>
    <cellStyle name="40% - アクセント 5" xfId="11" xr:uid="{00000000-0005-0000-0000-00000A000000}"/>
    <cellStyle name="40% - アクセント 6" xfId="12" xr:uid="{00000000-0005-0000-0000-00000B000000}"/>
    <cellStyle name="60% - アクセント 1" xfId="13" xr:uid="{00000000-0005-0000-0000-00000C000000}"/>
    <cellStyle name="60% - アクセント 2" xfId="14" xr:uid="{00000000-0005-0000-0000-00000D000000}"/>
    <cellStyle name="60% - アクセント 3" xfId="15" xr:uid="{00000000-0005-0000-0000-00000E000000}"/>
    <cellStyle name="60% - アクセント 4" xfId="16" xr:uid="{00000000-0005-0000-0000-00000F000000}"/>
    <cellStyle name="60% - アクセント 5" xfId="17" xr:uid="{00000000-0005-0000-0000-000010000000}"/>
    <cellStyle name="60% - アクセント 6" xfId="18" xr:uid="{00000000-0005-0000-0000-000011000000}"/>
    <cellStyle name="アクセント 1" xfId="20" xr:uid="{00000000-0005-0000-0000-000012000000}"/>
    <cellStyle name="アクセント 2" xfId="21" xr:uid="{00000000-0005-0000-0000-000013000000}"/>
    <cellStyle name="アクセント 3" xfId="22" xr:uid="{00000000-0005-0000-0000-000014000000}"/>
    <cellStyle name="アクセント 4" xfId="23" xr:uid="{00000000-0005-0000-0000-000015000000}"/>
    <cellStyle name="アクセント 5" xfId="24" xr:uid="{00000000-0005-0000-0000-000016000000}"/>
    <cellStyle name="アクセント 6" xfId="25" xr:uid="{00000000-0005-0000-0000-000017000000}"/>
    <cellStyle name="タイトル" xfId="26" xr:uid="{00000000-0005-0000-0000-000018000000}"/>
    <cellStyle name="チェック セル" xfId="27" xr:uid="{00000000-0005-0000-0000-000019000000}"/>
    <cellStyle name="どちらでもない" xfId="19" xr:uid="{00000000-0005-0000-0000-00001A000000}"/>
    <cellStyle name="パーセント 2" xfId="28" xr:uid="{00000000-0005-0000-0000-00001B000000}"/>
    <cellStyle name="メモ" xfId="29" xr:uid="{00000000-0005-0000-0000-00001C000000}"/>
    <cellStyle name="リンク セル" xfId="30" xr:uid="{00000000-0005-0000-0000-00001D000000}"/>
    <cellStyle name="悪い" xfId="33" xr:uid="{00000000-0005-0000-0000-00001E000000}"/>
    <cellStyle name="計算" xfId="43" xr:uid="{00000000-0005-0000-0000-00001F000000}"/>
    <cellStyle name="警告文" xfId="45" xr:uid="{00000000-0005-0000-0000-000020000000}"/>
    <cellStyle name="桁区切り" xfId="47" builtinId="6"/>
    <cellStyle name="桁区切り 2" xfId="34" xr:uid="{00000000-0005-0000-0000-000022000000}"/>
    <cellStyle name="桁区切り 3" xfId="35" xr:uid="{00000000-0005-0000-0000-000023000000}"/>
    <cellStyle name="見出し 1" xfId="39" xr:uid="{00000000-0005-0000-0000-000024000000}"/>
    <cellStyle name="見出し 2" xfId="40" xr:uid="{00000000-0005-0000-0000-000025000000}"/>
    <cellStyle name="見出し 3" xfId="41" xr:uid="{00000000-0005-0000-0000-000026000000}"/>
    <cellStyle name="見出し 4" xfId="42" xr:uid="{00000000-0005-0000-0000-000027000000}"/>
    <cellStyle name="集計" xfId="46" xr:uid="{00000000-0005-0000-0000-000028000000}"/>
    <cellStyle name="出力" xfId="32" xr:uid="{00000000-0005-0000-0000-000029000000}"/>
    <cellStyle name="説明文" xfId="44" xr:uid="{00000000-0005-0000-0000-00002A000000}"/>
    <cellStyle name="入力" xfId="31" xr:uid="{00000000-0005-0000-0000-00002B000000}"/>
    <cellStyle name="標準" xfId="0" builtinId="0"/>
    <cellStyle name="標準 2" xfId="36" xr:uid="{00000000-0005-0000-0000-00002D000000}"/>
    <cellStyle name="標準 3" xfId="37" xr:uid="{00000000-0005-0000-0000-00002E000000}"/>
    <cellStyle name="良い" xfId="38" xr:uid="{00000000-0005-0000-0000-00002F000000}"/>
  </cellStyles>
  <dxfs count="0"/>
  <tableStyles count="0" defaultTableStyle="TableStyleMedium2" defaultPivotStyle="PivotStyleLight16"/>
  <colors>
    <mruColors>
      <color rgb="FFFFFFCC"/>
      <color rgb="FFFFFF99"/>
      <color rgb="FFE9FFFF"/>
      <color rgb="FFFFE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624840</xdr:colOff>
      <xdr:row>0</xdr:row>
      <xdr:rowOff>106680</xdr:rowOff>
    </xdr:from>
    <xdr:to>
      <xdr:col>7</xdr:col>
      <xdr:colOff>1181100</xdr:colOff>
      <xdr:row>2</xdr:row>
      <xdr:rowOff>228600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438900" y="106680"/>
          <a:ext cx="1432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548640</xdr:colOff>
      <xdr:row>0</xdr:row>
      <xdr:rowOff>129540</xdr:rowOff>
    </xdr:from>
    <xdr:to>
      <xdr:col>7</xdr:col>
      <xdr:colOff>1104900</xdr:colOff>
      <xdr:row>2</xdr:row>
      <xdr:rowOff>220980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362700" y="129540"/>
          <a:ext cx="1432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502920</xdr:colOff>
      <xdr:row>0</xdr:row>
      <xdr:rowOff>99060</xdr:rowOff>
    </xdr:from>
    <xdr:to>
      <xdr:col>6</xdr:col>
      <xdr:colOff>944880</xdr:colOff>
      <xdr:row>2</xdr:row>
      <xdr:rowOff>106680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5707380" y="99060"/>
          <a:ext cx="1432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739140</xdr:colOff>
      <xdr:row>0</xdr:row>
      <xdr:rowOff>83820</xdr:rowOff>
    </xdr:from>
    <xdr:to>
      <xdr:col>6</xdr:col>
      <xdr:colOff>1188720</xdr:colOff>
      <xdr:row>1</xdr:row>
      <xdr:rowOff>243840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897880" y="83820"/>
          <a:ext cx="1813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960120</xdr:colOff>
      <xdr:row>0</xdr:row>
      <xdr:rowOff>129540</xdr:rowOff>
    </xdr:from>
    <xdr:to>
      <xdr:col>5</xdr:col>
      <xdr:colOff>1158240</xdr:colOff>
      <xdr:row>2</xdr:row>
      <xdr:rowOff>137160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5234940" y="129540"/>
          <a:ext cx="1432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1005840</xdr:colOff>
      <xdr:row>0</xdr:row>
      <xdr:rowOff>106680</xdr:rowOff>
    </xdr:from>
    <xdr:to>
      <xdr:col>5</xdr:col>
      <xdr:colOff>1203960</xdr:colOff>
      <xdr:row>2</xdr:row>
      <xdr:rowOff>114300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5280660" y="106680"/>
          <a:ext cx="1432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952500</xdr:colOff>
      <xdr:row>0</xdr:row>
      <xdr:rowOff>205740</xdr:rowOff>
    </xdr:from>
    <xdr:to>
      <xdr:col>7</xdr:col>
      <xdr:colOff>845820</xdr:colOff>
      <xdr:row>2</xdr:row>
      <xdr:rowOff>213360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216CF81-8EA0-4AC6-B256-0C9DC8385B1A}"/>
            </a:ext>
          </a:extLst>
        </xdr:cNvPr>
        <xdr:cNvSpPr txBox="1"/>
      </xdr:nvSpPr>
      <xdr:spPr>
        <a:xfrm>
          <a:off x="6614160" y="205740"/>
          <a:ext cx="1432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9"/>
  <sheetViews>
    <sheetView showZeros="0" view="pageBreakPreview" zoomScaleSheetLayoutView="100" workbookViewId="0">
      <selection activeCell="H12" sqref="H12"/>
    </sheetView>
  </sheetViews>
  <sheetFormatPr defaultColWidth="2.21875" defaultRowHeight="14.4" x14ac:dyDescent="0.2"/>
  <cols>
    <col min="1" max="1" width="3.44140625" style="1" customWidth="1"/>
    <col min="2" max="2" width="24.88671875" style="1" customWidth="1"/>
    <col min="3" max="3" width="15.21875" style="1" customWidth="1"/>
    <col min="4" max="4" width="17.88671875" style="1" customWidth="1"/>
    <col min="5" max="5" width="13.6640625" style="1" customWidth="1"/>
    <col min="6" max="6" width="9.44140625" style="1" customWidth="1"/>
    <col min="7" max="7" width="12.77734375" style="1" customWidth="1"/>
    <col min="8" max="8" width="20" style="1" customWidth="1"/>
    <col min="9" max="15" width="2.21875" style="1"/>
    <col min="16" max="16" width="17.88671875" style="1" customWidth="1"/>
    <col min="17" max="16384" width="2.21875" style="1"/>
  </cols>
  <sheetData>
    <row r="1" spans="1:8" ht="19.95" customHeight="1" x14ac:dyDescent="0.2">
      <c r="A1" s="1" t="s">
        <v>209</v>
      </c>
    </row>
    <row r="2" spans="1:8" ht="4.95" customHeight="1" x14ac:dyDescent="0.2"/>
    <row r="3" spans="1:8" ht="34.950000000000003" customHeight="1" x14ac:dyDescent="0.2">
      <c r="A3" s="111" t="s">
        <v>216</v>
      </c>
      <c r="B3" s="111"/>
      <c r="C3" s="111"/>
      <c r="D3" s="111"/>
      <c r="E3" s="111"/>
      <c r="F3" s="111"/>
      <c r="G3" s="111"/>
      <c r="H3" s="111"/>
    </row>
    <row r="5" spans="1:8" ht="25.2" customHeight="1" x14ac:dyDescent="0.2">
      <c r="A5" s="42" t="s">
        <v>164</v>
      </c>
    </row>
    <row r="6" spans="1:8" ht="18" customHeight="1" x14ac:dyDescent="0.2">
      <c r="A6" s="93" t="s">
        <v>117</v>
      </c>
      <c r="B6" s="93" t="s">
        <v>125</v>
      </c>
      <c r="C6" s="112" t="s">
        <v>115</v>
      </c>
      <c r="D6" s="113"/>
      <c r="E6" s="104" t="s">
        <v>124</v>
      </c>
      <c r="F6" s="104" t="s">
        <v>127</v>
      </c>
      <c r="G6" s="104" t="s">
        <v>134</v>
      </c>
      <c r="H6" s="105" t="s">
        <v>126</v>
      </c>
    </row>
    <row r="7" spans="1:8" ht="19.95" customHeight="1" x14ac:dyDescent="0.2">
      <c r="A7" s="94"/>
      <c r="B7" s="94"/>
      <c r="C7" s="114"/>
      <c r="D7" s="115"/>
      <c r="E7" s="116"/>
      <c r="F7" s="116"/>
      <c r="G7" s="86"/>
      <c r="H7" s="106"/>
    </row>
    <row r="8" spans="1:8" ht="15.6" customHeight="1" x14ac:dyDescent="0.2">
      <c r="A8" s="94"/>
      <c r="B8" s="94"/>
      <c r="C8" s="114"/>
      <c r="D8" s="115"/>
      <c r="E8" s="116"/>
      <c r="F8" s="43" t="s">
        <v>217</v>
      </c>
      <c r="G8" s="44" t="s">
        <v>218</v>
      </c>
      <c r="H8" s="106"/>
    </row>
    <row r="9" spans="1:8" ht="28.2" customHeight="1" x14ac:dyDescent="0.2">
      <c r="A9" s="16">
        <v>1</v>
      </c>
      <c r="B9" s="2"/>
      <c r="C9" s="100"/>
      <c r="D9" s="101"/>
      <c r="E9" s="32"/>
      <c r="F9" s="45">
        <f>IF(B9&lt;&gt;"","66,000",0)</f>
        <v>0</v>
      </c>
      <c r="G9" s="36"/>
      <c r="H9" s="18">
        <f>F9*G9</f>
        <v>0</v>
      </c>
    </row>
    <row r="10" spans="1:8" ht="28.2" customHeight="1" x14ac:dyDescent="0.2">
      <c r="A10" s="16">
        <v>2</v>
      </c>
      <c r="B10" s="2"/>
      <c r="C10" s="100"/>
      <c r="D10" s="101"/>
      <c r="E10" s="32"/>
      <c r="F10" s="45">
        <f t="shared" ref="F10:F13" si="0">IF(B10&lt;&gt;"","66,000",0)</f>
        <v>0</v>
      </c>
      <c r="G10" s="37"/>
      <c r="H10" s="18">
        <f t="shared" ref="H10:H24" si="1">F10*G10</f>
        <v>0</v>
      </c>
    </row>
    <row r="11" spans="1:8" ht="28.2" customHeight="1" x14ac:dyDescent="0.2">
      <c r="A11" s="16">
        <v>3</v>
      </c>
      <c r="B11" s="2"/>
      <c r="C11" s="100"/>
      <c r="D11" s="101"/>
      <c r="E11" s="32"/>
      <c r="F11" s="45">
        <f t="shared" si="0"/>
        <v>0</v>
      </c>
      <c r="G11" s="37"/>
      <c r="H11" s="18">
        <f t="shared" ref="H11:H12" si="2">F11*G11</f>
        <v>0</v>
      </c>
    </row>
    <row r="12" spans="1:8" ht="28.2" customHeight="1" x14ac:dyDescent="0.2">
      <c r="A12" s="16">
        <v>4</v>
      </c>
      <c r="B12" s="2"/>
      <c r="C12" s="100"/>
      <c r="D12" s="101"/>
      <c r="E12" s="32"/>
      <c r="F12" s="45">
        <f t="shared" si="0"/>
        <v>0</v>
      </c>
      <c r="G12" s="37"/>
      <c r="H12" s="18">
        <f t="shared" si="2"/>
        <v>0</v>
      </c>
    </row>
    <row r="13" spans="1:8" ht="28.2" customHeight="1" x14ac:dyDescent="0.2">
      <c r="A13" s="16">
        <v>5</v>
      </c>
      <c r="B13" s="2"/>
      <c r="C13" s="100"/>
      <c r="D13" s="101"/>
      <c r="E13" s="32"/>
      <c r="F13" s="45">
        <f t="shared" si="0"/>
        <v>0</v>
      </c>
      <c r="G13" s="37"/>
      <c r="H13" s="18">
        <f t="shared" ref="H13" si="3">F13*G13</f>
        <v>0</v>
      </c>
    </row>
    <row r="14" spans="1:8" ht="16.2" customHeight="1" x14ac:dyDescent="0.2">
      <c r="A14" s="7" t="s">
        <v>184</v>
      </c>
      <c r="B14" s="22"/>
      <c r="C14" s="22"/>
      <c r="D14" s="22"/>
      <c r="E14" s="22"/>
      <c r="F14" s="22"/>
      <c r="G14" s="22"/>
      <c r="H14" s="22"/>
    </row>
    <row r="15" spans="1:8" ht="16.2" customHeight="1" x14ac:dyDescent="0.2">
      <c r="A15" s="46" t="s">
        <v>219</v>
      </c>
      <c r="B15" s="22"/>
      <c r="C15" s="22"/>
      <c r="D15" s="22"/>
      <c r="E15" s="22"/>
      <c r="F15" s="22"/>
      <c r="G15" s="22"/>
      <c r="H15" s="22"/>
    </row>
    <row r="16" spans="1:8" ht="16.2" customHeight="1" x14ac:dyDescent="0.2">
      <c r="A16" s="46" t="s">
        <v>183</v>
      </c>
      <c r="B16" s="22"/>
      <c r="C16" s="22"/>
      <c r="D16" s="22"/>
      <c r="E16" s="22"/>
      <c r="F16" s="22"/>
      <c r="G16" s="22"/>
      <c r="H16" s="22"/>
    </row>
    <row r="17" spans="1:8" ht="22.95" customHeight="1" x14ac:dyDescent="0.2"/>
    <row r="18" spans="1:8" ht="25.2" customHeight="1" x14ac:dyDescent="0.2">
      <c r="A18" s="42" t="s">
        <v>165</v>
      </c>
    </row>
    <row r="19" spans="1:8" ht="18" customHeight="1" x14ac:dyDescent="0.2">
      <c r="A19" s="93" t="s">
        <v>117</v>
      </c>
      <c r="B19" s="93" t="s">
        <v>182</v>
      </c>
      <c r="C19" s="96" t="s">
        <v>115</v>
      </c>
      <c r="D19" s="97"/>
      <c r="E19" s="85" t="s">
        <v>124</v>
      </c>
      <c r="F19" s="85" t="s">
        <v>127</v>
      </c>
      <c r="G19" s="104" t="s">
        <v>134</v>
      </c>
      <c r="H19" s="105" t="s">
        <v>126</v>
      </c>
    </row>
    <row r="20" spans="1:8" ht="19.95" customHeight="1" x14ac:dyDescent="0.2">
      <c r="A20" s="94"/>
      <c r="B20" s="95"/>
      <c r="C20" s="98"/>
      <c r="D20" s="99"/>
      <c r="E20" s="86"/>
      <c r="F20" s="86"/>
      <c r="G20" s="86"/>
      <c r="H20" s="106"/>
    </row>
    <row r="21" spans="1:8" ht="19.95" customHeight="1" x14ac:dyDescent="0.2">
      <c r="A21" s="94"/>
      <c r="B21" s="95"/>
      <c r="C21" s="98"/>
      <c r="D21" s="99"/>
      <c r="E21" s="86"/>
      <c r="F21" s="47" t="s">
        <v>220</v>
      </c>
      <c r="G21" s="44" t="s">
        <v>171</v>
      </c>
      <c r="H21" s="106"/>
    </row>
    <row r="22" spans="1:8" ht="28.2" customHeight="1" x14ac:dyDescent="0.2">
      <c r="A22" s="16" t="s">
        <v>166</v>
      </c>
      <c r="B22" s="24"/>
      <c r="C22" s="81"/>
      <c r="D22" s="82"/>
      <c r="E22" s="48"/>
      <c r="F22" s="45">
        <f>IF(B22&lt;&gt;"","17,000",0)</f>
        <v>0</v>
      </c>
      <c r="G22" s="37"/>
      <c r="H22" s="18">
        <f>F22*G22</f>
        <v>0</v>
      </c>
    </row>
    <row r="23" spans="1:8" ht="28.2" customHeight="1" x14ac:dyDescent="0.2">
      <c r="A23" s="16" t="s">
        <v>167</v>
      </c>
      <c r="B23" s="24"/>
      <c r="C23" s="81"/>
      <c r="D23" s="82"/>
      <c r="E23" s="48"/>
      <c r="F23" s="45">
        <f t="shared" ref="F23:F26" si="4">IF(B23&lt;&gt;"","17,000",0)</f>
        <v>0</v>
      </c>
      <c r="G23" s="37"/>
      <c r="H23" s="18">
        <f t="shared" si="1"/>
        <v>0</v>
      </c>
    </row>
    <row r="24" spans="1:8" ht="28.2" customHeight="1" x14ac:dyDescent="0.2">
      <c r="A24" s="16" t="s">
        <v>189</v>
      </c>
      <c r="B24" s="24"/>
      <c r="C24" s="81"/>
      <c r="D24" s="82"/>
      <c r="E24" s="48"/>
      <c r="F24" s="45">
        <f t="shared" si="4"/>
        <v>0</v>
      </c>
      <c r="G24" s="37"/>
      <c r="H24" s="18">
        <f t="shared" si="1"/>
        <v>0</v>
      </c>
    </row>
    <row r="25" spans="1:8" ht="28.2" customHeight="1" x14ac:dyDescent="0.2">
      <c r="A25" s="16" t="s">
        <v>188</v>
      </c>
      <c r="B25" s="24"/>
      <c r="C25" s="81"/>
      <c r="D25" s="82"/>
      <c r="E25" s="48"/>
      <c r="F25" s="45">
        <f t="shared" si="4"/>
        <v>0</v>
      </c>
      <c r="G25" s="37"/>
      <c r="H25" s="18">
        <f t="shared" ref="H25:H26" si="5">F25*G25</f>
        <v>0</v>
      </c>
    </row>
    <row r="26" spans="1:8" ht="28.2" customHeight="1" x14ac:dyDescent="0.2">
      <c r="A26" s="16" t="s">
        <v>190</v>
      </c>
      <c r="B26" s="24"/>
      <c r="C26" s="81"/>
      <c r="D26" s="82"/>
      <c r="E26" s="48"/>
      <c r="F26" s="45">
        <f t="shared" si="4"/>
        <v>0</v>
      </c>
      <c r="G26" s="37"/>
      <c r="H26" s="18">
        <f t="shared" si="5"/>
        <v>0</v>
      </c>
    </row>
    <row r="27" spans="1:8" ht="16.2" customHeight="1" x14ac:dyDescent="0.2">
      <c r="A27" s="7" t="s">
        <v>221</v>
      </c>
      <c r="B27" s="22"/>
      <c r="C27" s="22"/>
      <c r="D27" s="22"/>
      <c r="E27" s="22"/>
      <c r="F27" s="22"/>
      <c r="G27" s="22"/>
      <c r="H27" s="22"/>
    </row>
    <row r="28" spans="1:8" ht="16.2" customHeight="1" x14ac:dyDescent="0.2">
      <c r="A28" s="46" t="s">
        <v>210</v>
      </c>
      <c r="B28" s="22"/>
      <c r="C28" s="22"/>
      <c r="D28" s="22"/>
      <c r="E28" s="22"/>
      <c r="F28" s="22"/>
      <c r="G28" s="22"/>
      <c r="H28" s="22"/>
    </row>
    <row r="29" spans="1:8" ht="22.95" customHeight="1" x14ac:dyDescent="0.2">
      <c r="A29" s="49"/>
    </row>
    <row r="30" spans="1:8" ht="25.2" customHeight="1" x14ac:dyDescent="0.2">
      <c r="A30" s="42" t="s">
        <v>170</v>
      </c>
    </row>
    <row r="31" spans="1:8" ht="19.95" customHeight="1" x14ac:dyDescent="0.2">
      <c r="A31" s="93" t="s">
        <v>117</v>
      </c>
      <c r="B31" s="93" t="s">
        <v>182</v>
      </c>
      <c r="C31" s="96" t="s">
        <v>115</v>
      </c>
      <c r="D31" s="97"/>
      <c r="E31" s="85" t="s">
        <v>124</v>
      </c>
      <c r="F31" s="87" t="s">
        <v>222</v>
      </c>
      <c r="G31" s="88"/>
      <c r="H31" s="23" t="s">
        <v>126</v>
      </c>
    </row>
    <row r="32" spans="1:8" ht="12" customHeight="1" x14ac:dyDescent="0.2">
      <c r="A32" s="94"/>
      <c r="B32" s="95"/>
      <c r="C32" s="98"/>
      <c r="D32" s="99"/>
      <c r="E32" s="86"/>
      <c r="F32" s="89"/>
      <c r="G32" s="90"/>
      <c r="H32" s="79" t="s">
        <v>223</v>
      </c>
    </row>
    <row r="33" spans="1:8" ht="28.2" customHeight="1" x14ac:dyDescent="0.2">
      <c r="A33" s="94"/>
      <c r="B33" s="95"/>
      <c r="C33" s="98"/>
      <c r="D33" s="99"/>
      <c r="E33" s="86"/>
      <c r="F33" s="91"/>
      <c r="G33" s="92"/>
      <c r="H33" s="80"/>
    </row>
    <row r="34" spans="1:8" ht="28.2" customHeight="1" x14ac:dyDescent="0.2">
      <c r="A34" s="16" t="s">
        <v>166</v>
      </c>
      <c r="B34" s="2"/>
      <c r="C34" s="81"/>
      <c r="D34" s="82"/>
      <c r="E34" s="48"/>
      <c r="F34" s="83"/>
      <c r="G34" s="84"/>
      <c r="H34" s="4" cm="1">
        <f t="array" ref="H34">_xlfn.IFS(F34="○","161,000",B34&lt;&gt;"","125,000",B34="",0)</f>
        <v>0</v>
      </c>
    </row>
    <row r="35" spans="1:8" ht="28.2" customHeight="1" x14ac:dyDescent="0.2">
      <c r="A35" s="16" t="s">
        <v>167</v>
      </c>
      <c r="B35" s="2"/>
      <c r="C35" s="81"/>
      <c r="D35" s="82"/>
      <c r="E35" s="48"/>
      <c r="F35" s="83"/>
      <c r="G35" s="84"/>
      <c r="H35" s="4" cm="1">
        <f t="array" ref="H35">_xlfn.IFS(F35="○","161,000",B35&lt;&gt;"","125,000",B35="",0)</f>
        <v>0</v>
      </c>
    </row>
    <row r="36" spans="1:8" ht="28.2" customHeight="1" x14ac:dyDescent="0.2">
      <c r="A36" s="16" t="s">
        <v>189</v>
      </c>
      <c r="B36" s="2"/>
      <c r="C36" s="81"/>
      <c r="D36" s="82"/>
      <c r="E36" s="48"/>
      <c r="F36" s="83"/>
      <c r="G36" s="84"/>
      <c r="H36" s="4" cm="1">
        <f t="array" ref="H36">_xlfn.IFS(F36="○","161,000",B36&lt;&gt;"","125,000",B36="",0)</f>
        <v>0</v>
      </c>
    </row>
    <row r="37" spans="1:8" ht="28.2" customHeight="1" x14ac:dyDescent="0.2">
      <c r="A37" s="16" t="s">
        <v>188</v>
      </c>
      <c r="B37" s="2"/>
      <c r="C37" s="81"/>
      <c r="D37" s="82"/>
      <c r="E37" s="48"/>
      <c r="F37" s="83"/>
      <c r="G37" s="84"/>
      <c r="H37" s="4" cm="1">
        <f t="array" ref="H37">_xlfn.IFS(F37="○","161,000",B37&lt;&gt;"","125,000",B37="",0)</f>
        <v>0</v>
      </c>
    </row>
    <row r="38" spans="1:8" ht="28.2" customHeight="1" x14ac:dyDescent="0.2">
      <c r="A38" s="16" t="s">
        <v>190</v>
      </c>
      <c r="B38" s="2"/>
      <c r="C38" s="81"/>
      <c r="D38" s="82"/>
      <c r="E38" s="48"/>
      <c r="F38" s="83"/>
      <c r="G38" s="84"/>
      <c r="H38" s="4" cm="1">
        <f t="array" ref="H38">_xlfn.IFS(F38="○","161,000",B38&lt;&gt;"","125,000",B38="",0)</f>
        <v>0</v>
      </c>
    </row>
    <row r="39" spans="1:8" ht="22.5" customHeight="1" thickBot="1" x14ac:dyDescent="0.25"/>
    <row r="40" spans="1:8" ht="28.5" customHeight="1" x14ac:dyDescent="0.2">
      <c r="B40" s="3"/>
      <c r="C40" s="3"/>
      <c r="D40" s="3"/>
      <c r="E40" s="107"/>
      <c r="F40" s="108" t="s">
        <v>131</v>
      </c>
      <c r="G40" s="109"/>
      <c r="H40" s="102">
        <f>H9+H10+H11+H12+H13+H22+H23+H24+H25+H26+H34+H35+H36+H37+H38</f>
        <v>0</v>
      </c>
    </row>
    <row r="41" spans="1:8" ht="15" thickBot="1" x14ac:dyDescent="0.25">
      <c r="B41" s="3"/>
      <c r="C41" s="3"/>
      <c r="D41" s="3"/>
      <c r="E41" s="107"/>
      <c r="F41" s="110"/>
      <c r="G41" s="109"/>
      <c r="H41" s="103"/>
    </row>
    <row r="42" spans="1:8" ht="4.95" customHeight="1" x14ac:dyDescent="0.2"/>
    <row r="43" spans="1:8" x14ac:dyDescent="0.2">
      <c r="A43" s="1" t="s">
        <v>30</v>
      </c>
    </row>
    <row r="44" spans="1:8" ht="13.95" customHeight="1" x14ac:dyDescent="0.2">
      <c r="A44" s="25" t="s">
        <v>180</v>
      </c>
      <c r="B44" s="21"/>
      <c r="C44" s="21"/>
      <c r="D44" s="21"/>
    </row>
    <row r="45" spans="1:8" ht="13.95" customHeight="1" x14ac:dyDescent="0.2">
      <c r="A45" s="25" t="s">
        <v>181</v>
      </c>
      <c r="B45" s="21"/>
      <c r="C45" s="21"/>
      <c r="D45" s="21"/>
    </row>
    <row r="46" spans="1:8" ht="13.95" customHeight="1" x14ac:dyDescent="0.2">
      <c r="A46" s="20" t="s">
        <v>176</v>
      </c>
    </row>
    <row r="47" spans="1:8" ht="13.95" customHeight="1" x14ac:dyDescent="0.2">
      <c r="A47" s="25" t="s">
        <v>177</v>
      </c>
      <c r="B47" s="21"/>
      <c r="C47" s="21"/>
      <c r="D47" s="21"/>
    </row>
    <row r="48" spans="1:8" ht="13.95" customHeight="1" x14ac:dyDescent="0.2">
      <c r="A48" s="25" t="s">
        <v>224</v>
      </c>
      <c r="B48" s="21"/>
      <c r="C48" s="21"/>
      <c r="D48" s="21"/>
    </row>
    <row r="49" spans="1:1" ht="13.95" customHeight="1" x14ac:dyDescent="0.2">
      <c r="A49" s="20" t="s">
        <v>225</v>
      </c>
    </row>
    <row r="50" spans="1:1" ht="13.95" customHeight="1" x14ac:dyDescent="0.2">
      <c r="A50" s="20" t="s">
        <v>226</v>
      </c>
    </row>
    <row r="51" spans="1:1" ht="19.2" customHeight="1" x14ac:dyDescent="0.2"/>
    <row r="52" spans="1:1" ht="19.2" customHeight="1" x14ac:dyDescent="0.2"/>
    <row r="53" spans="1:1" ht="19.2" customHeight="1" x14ac:dyDescent="0.2"/>
    <row r="54" spans="1:1" ht="22.5" customHeight="1" x14ac:dyDescent="0.2"/>
    <row r="55" spans="1:1" ht="22.5" customHeight="1" x14ac:dyDescent="0.2"/>
    <row r="56" spans="1:1" ht="22.5" customHeight="1" x14ac:dyDescent="0.2"/>
    <row r="57" spans="1:1" ht="22.5" customHeight="1" x14ac:dyDescent="0.2"/>
    <row r="58" spans="1:1" ht="22.5" customHeight="1" x14ac:dyDescent="0.2"/>
    <row r="59" spans="1:1" ht="22.5" customHeight="1" x14ac:dyDescent="0.2"/>
  </sheetData>
  <mergeCells count="44">
    <mergeCell ref="C24:D24"/>
    <mergeCell ref="A3:H3"/>
    <mergeCell ref="A6:A8"/>
    <mergeCell ref="B6:B8"/>
    <mergeCell ref="C6:D8"/>
    <mergeCell ref="E6:E8"/>
    <mergeCell ref="F6:F7"/>
    <mergeCell ref="G6:G7"/>
    <mergeCell ref="H6:H8"/>
    <mergeCell ref="C9:D9"/>
    <mergeCell ref="C10:D10"/>
    <mergeCell ref="C13:D13"/>
    <mergeCell ref="C22:D22"/>
    <mergeCell ref="C23:D23"/>
    <mergeCell ref="A31:A33"/>
    <mergeCell ref="B31:B33"/>
    <mergeCell ref="C31:D33"/>
    <mergeCell ref="C11:D11"/>
    <mergeCell ref="H40:H41"/>
    <mergeCell ref="A19:A21"/>
    <mergeCell ref="B19:B21"/>
    <mergeCell ref="C19:D21"/>
    <mergeCell ref="E19:E21"/>
    <mergeCell ref="F19:F20"/>
    <mergeCell ref="G19:G20"/>
    <mergeCell ref="H19:H21"/>
    <mergeCell ref="E40:E41"/>
    <mergeCell ref="F40:G41"/>
    <mergeCell ref="C25:D25"/>
    <mergeCell ref="C12:D12"/>
    <mergeCell ref="H32:H33"/>
    <mergeCell ref="C26:D26"/>
    <mergeCell ref="C37:D37"/>
    <mergeCell ref="F37:G37"/>
    <mergeCell ref="C38:D38"/>
    <mergeCell ref="F38:G38"/>
    <mergeCell ref="C35:D35"/>
    <mergeCell ref="F35:G35"/>
    <mergeCell ref="C36:D36"/>
    <mergeCell ref="F36:G36"/>
    <mergeCell ref="E31:E33"/>
    <mergeCell ref="F31:G33"/>
    <mergeCell ref="C34:D34"/>
    <mergeCell ref="F34:G34"/>
  </mergeCells>
  <phoneticPr fontId="29"/>
  <dataValidations count="1">
    <dataValidation type="list" allowBlank="1" showInputMessage="1" showErrorMessage="1" error="該当する場合は○、該当しない場合は空欄としてください。" sqref="F34:G38" xr:uid="{1B7EF2FB-C6F9-4590-90AF-2FF4EF12A166}">
      <formula1>"○"</formula1>
    </dataValidation>
  </dataValidations>
  <printOptions horizontalCentered="1"/>
  <pageMargins left="0.59055118110236227" right="0.39370078740157483" top="0.6692913385826772" bottom="0.47244094488188981" header="0" footer="0"/>
  <pageSetup paperSize="9" scale="7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7"/>
  <sheetViews>
    <sheetView showZeros="0" view="pageBreakPreview" zoomScaleSheetLayoutView="100" workbookViewId="0">
      <selection activeCell="A12" sqref="A1:XFD1048576"/>
    </sheetView>
  </sheetViews>
  <sheetFormatPr defaultColWidth="2.21875" defaultRowHeight="14.4" x14ac:dyDescent="0.2"/>
  <cols>
    <col min="1" max="1" width="3.6640625" style="1" customWidth="1"/>
    <col min="2" max="2" width="24.88671875" style="1" customWidth="1"/>
    <col min="3" max="3" width="15.21875" style="1" customWidth="1"/>
    <col min="4" max="4" width="17.88671875" style="1" customWidth="1"/>
    <col min="5" max="5" width="13.6640625" style="1" customWidth="1"/>
    <col min="6" max="6" width="9.44140625" style="1" customWidth="1"/>
    <col min="7" max="7" width="12.77734375" style="1" customWidth="1"/>
    <col min="8" max="8" width="19.21875" style="1" customWidth="1"/>
    <col min="9" max="15" width="2.21875" style="1"/>
    <col min="16" max="16" width="17.88671875" style="1" customWidth="1"/>
    <col min="17" max="16384" width="2.21875" style="1"/>
  </cols>
  <sheetData>
    <row r="1" spans="1:8" ht="19.95" customHeight="1" x14ac:dyDescent="0.2">
      <c r="A1" s="1" t="s">
        <v>173</v>
      </c>
    </row>
    <row r="2" spans="1:8" ht="7.2" customHeight="1" x14ac:dyDescent="0.2"/>
    <row r="3" spans="1:8" ht="34.950000000000003" customHeight="1" x14ac:dyDescent="0.2">
      <c r="A3" s="111" t="s">
        <v>216</v>
      </c>
      <c r="B3" s="111"/>
      <c r="C3" s="111"/>
      <c r="D3" s="111"/>
      <c r="E3" s="111"/>
      <c r="F3" s="111"/>
      <c r="G3" s="111"/>
      <c r="H3" s="111"/>
    </row>
    <row r="5" spans="1:8" ht="25.95" customHeight="1" x14ac:dyDescent="0.2">
      <c r="A5" s="42" t="s">
        <v>164</v>
      </c>
    </row>
    <row r="6" spans="1:8" ht="18" customHeight="1" x14ac:dyDescent="0.2">
      <c r="A6" s="93" t="s">
        <v>117</v>
      </c>
      <c r="B6" s="93" t="s">
        <v>125</v>
      </c>
      <c r="C6" s="112" t="s">
        <v>115</v>
      </c>
      <c r="D6" s="113"/>
      <c r="E6" s="104" t="s">
        <v>124</v>
      </c>
      <c r="F6" s="104" t="s">
        <v>127</v>
      </c>
      <c r="G6" s="104" t="s">
        <v>134</v>
      </c>
      <c r="H6" s="105" t="s">
        <v>126</v>
      </c>
    </row>
    <row r="7" spans="1:8" ht="19.95" customHeight="1" x14ac:dyDescent="0.2">
      <c r="A7" s="94"/>
      <c r="B7" s="94"/>
      <c r="C7" s="114"/>
      <c r="D7" s="115"/>
      <c r="E7" s="116"/>
      <c r="F7" s="116"/>
      <c r="G7" s="86"/>
      <c r="H7" s="106"/>
    </row>
    <row r="8" spans="1:8" ht="15.6" customHeight="1" x14ac:dyDescent="0.2">
      <c r="A8" s="94"/>
      <c r="B8" s="94"/>
      <c r="C8" s="114"/>
      <c r="D8" s="115"/>
      <c r="E8" s="116"/>
      <c r="F8" s="43" t="s">
        <v>239</v>
      </c>
      <c r="G8" s="44" t="s">
        <v>218</v>
      </c>
      <c r="H8" s="106"/>
    </row>
    <row r="9" spans="1:8" ht="28.5" customHeight="1" x14ac:dyDescent="0.2">
      <c r="A9" s="16">
        <v>1</v>
      </c>
      <c r="B9" s="2"/>
      <c r="C9" s="100"/>
      <c r="D9" s="101"/>
      <c r="E9" s="32"/>
      <c r="F9" s="45">
        <f>IF(B9&lt;&gt;"","78,000",0)</f>
        <v>0</v>
      </c>
      <c r="G9" s="36"/>
      <c r="H9" s="18">
        <f>F9*G9</f>
        <v>0</v>
      </c>
    </row>
    <row r="10" spans="1:8" ht="28.5" customHeight="1" x14ac:dyDescent="0.2">
      <c r="A10" s="16">
        <v>2</v>
      </c>
      <c r="B10" s="2"/>
      <c r="C10" s="100"/>
      <c r="D10" s="101"/>
      <c r="E10" s="32"/>
      <c r="F10" s="45">
        <f t="shared" ref="F10:F13" si="0">IF(B10&lt;&gt;"","78,000",0)</f>
        <v>0</v>
      </c>
      <c r="G10" s="37"/>
      <c r="H10" s="18">
        <f t="shared" ref="H10:H26" si="1">F10*G10</f>
        <v>0</v>
      </c>
    </row>
    <row r="11" spans="1:8" ht="28.5" customHeight="1" x14ac:dyDescent="0.2">
      <c r="A11" s="16" t="s">
        <v>168</v>
      </c>
      <c r="B11" s="2"/>
      <c r="C11" s="100"/>
      <c r="D11" s="101"/>
      <c r="E11" s="32"/>
      <c r="F11" s="45">
        <f t="shared" si="0"/>
        <v>0</v>
      </c>
      <c r="G11" s="37"/>
      <c r="H11" s="18">
        <f t="shared" si="1"/>
        <v>0</v>
      </c>
    </row>
    <row r="12" spans="1:8" ht="28.5" customHeight="1" x14ac:dyDescent="0.2">
      <c r="A12" s="16" t="s">
        <v>169</v>
      </c>
      <c r="B12" s="2"/>
      <c r="C12" s="100"/>
      <c r="D12" s="101"/>
      <c r="E12" s="32"/>
      <c r="F12" s="45">
        <f t="shared" si="0"/>
        <v>0</v>
      </c>
      <c r="G12" s="37"/>
      <c r="H12" s="18">
        <f t="shared" si="1"/>
        <v>0</v>
      </c>
    </row>
    <row r="13" spans="1:8" ht="28.5" customHeight="1" x14ac:dyDescent="0.2">
      <c r="A13" s="16" t="s">
        <v>172</v>
      </c>
      <c r="B13" s="2"/>
      <c r="C13" s="100"/>
      <c r="D13" s="101"/>
      <c r="E13" s="32"/>
      <c r="F13" s="45">
        <f t="shared" si="0"/>
        <v>0</v>
      </c>
      <c r="G13" s="37"/>
      <c r="H13" s="18">
        <f t="shared" si="1"/>
        <v>0</v>
      </c>
    </row>
    <row r="14" spans="1:8" ht="16.2" customHeight="1" x14ac:dyDescent="0.2">
      <c r="A14" s="7" t="s">
        <v>184</v>
      </c>
      <c r="B14" s="22"/>
      <c r="C14" s="22"/>
      <c r="D14" s="22"/>
      <c r="E14" s="22"/>
      <c r="F14" s="22"/>
      <c r="G14" s="22"/>
      <c r="H14" s="22"/>
    </row>
    <row r="15" spans="1:8" ht="16.2" customHeight="1" x14ac:dyDescent="0.2">
      <c r="A15" s="46" t="s">
        <v>219</v>
      </c>
      <c r="B15" s="22"/>
      <c r="C15" s="22"/>
      <c r="D15" s="22"/>
      <c r="E15" s="22"/>
      <c r="F15" s="22"/>
      <c r="G15" s="22"/>
      <c r="H15" s="22"/>
    </row>
    <row r="16" spans="1:8" ht="16.2" customHeight="1" x14ac:dyDescent="0.2">
      <c r="A16" s="46" t="s">
        <v>183</v>
      </c>
      <c r="B16" s="22"/>
      <c r="C16" s="22"/>
      <c r="D16" s="22"/>
      <c r="E16" s="22"/>
      <c r="F16" s="22"/>
      <c r="G16" s="22"/>
      <c r="H16" s="22"/>
    </row>
    <row r="17" spans="1:8" ht="22.95" customHeight="1" x14ac:dyDescent="0.2"/>
    <row r="18" spans="1:8" ht="25.95" customHeight="1" x14ac:dyDescent="0.2">
      <c r="A18" s="42" t="s">
        <v>165</v>
      </c>
    </row>
    <row r="19" spans="1:8" ht="18" customHeight="1" x14ac:dyDescent="0.2">
      <c r="A19" s="93" t="s">
        <v>117</v>
      </c>
      <c r="B19" s="93" t="s">
        <v>182</v>
      </c>
      <c r="C19" s="112" t="s">
        <v>115</v>
      </c>
      <c r="D19" s="113"/>
      <c r="E19" s="104" t="s">
        <v>124</v>
      </c>
      <c r="F19" s="104" t="s">
        <v>127</v>
      </c>
      <c r="G19" s="104" t="s">
        <v>134</v>
      </c>
      <c r="H19" s="105" t="s">
        <v>126</v>
      </c>
    </row>
    <row r="20" spans="1:8" ht="19.95" customHeight="1" x14ac:dyDescent="0.2">
      <c r="A20" s="94"/>
      <c r="B20" s="95"/>
      <c r="C20" s="114"/>
      <c r="D20" s="115"/>
      <c r="E20" s="116"/>
      <c r="F20" s="116"/>
      <c r="G20" s="86"/>
      <c r="H20" s="106"/>
    </row>
    <row r="21" spans="1:8" ht="22.95" customHeight="1" x14ac:dyDescent="0.2">
      <c r="A21" s="94"/>
      <c r="B21" s="95"/>
      <c r="C21" s="114"/>
      <c r="D21" s="115"/>
      <c r="E21" s="116"/>
      <c r="F21" s="47" t="s">
        <v>220</v>
      </c>
      <c r="G21" s="44" t="s">
        <v>171</v>
      </c>
      <c r="H21" s="106"/>
    </row>
    <row r="22" spans="1:8" ht="28.5" customHeight="1" x14ac:dyDescent="0.2">
      <c r="A22" s="16" t="s">
        <v>166</v>
      </c>
      <c r="B22" s="2"/>
      <c r="C22" s="100"/>
      <c r="D22" s="101"/>
      <c r="E22" s="32"/>
      <c r="F22" s="45">
        <f>IF(B22&lt;&gt;"","17,000",0)</f>
        <v>0</v>
      </c>
      <c r="G22" s="37"/>
      <c r="H22" s="18">
        <f>F22*G22</f>
        <v>0</v>
      </c>
    </row>
    <row r="23" spans="1:8" ht="28.5" customHeight="1" x14ac:dyDescent="0.2">
      <c r="A23" s="16" t="s">
        <v>167</v>
      </c>
      <c r="B23" s="2"/>
      <c r="C23" s="100"/>
      <c r="D23" s="101"/>
      <c r="E23" s="32"/>
      <c r="F23" s="45">
        <f t="shared" ref="F23:F26" si="2">IF(B23&lt;&gt;"","17,000",0)</f>
        <v>0</v>
      </c>
      <c r="G23" s="37"/>
      <c r="H23" s="18">
        <f t="shared" si="1"/>
        <v>0</v>
      </c>
    </row>
    <row r="24" spans="1:8" ht="28.5" customHeight="1" x14ac:dyDescent="0.2">
      <c r="A24" s="16" t="s">
        <v>168</v>
      </c>
      <c r="B24" s="2"/>
      <c r="C24" s="100"/>
      <c r="D24" s="101"/>
      <c r="E24" s="32"/>
      <c r="F24" s="45">
        <f t="shared" si="2"/>
        <v>0</v>
      </c>
      <c r="G24" s="37"/>
      <c r="H24" s="18">
        <f t="shared" si="1"/>
        <v>0</v>
      </c>
    </row>
    <row r="25" spans="1:8" ht="28.5" customHeight="1" x14ac:dyDescent="0.2">
      <c r="A25" s="16" t="s">
        <v>169</v>
      </c>
      <c r="B25" s="2"/>
      <c r="C25" s="100"/>
      <c r="D25" s="101"/>
      <c r="E25" s="32"/>
      <c r="F25" s="45">
        <f t="shared" si="2"/>
        <v>0</v>
      </c>
      <c r="G25" s="37"/>
      <c r="H25" s="18">
        <f t="shared" si="1"/>
        <v>0</v>
      </c>
    </row>
    <row r="26" spans="1:8" ht="28.5" customHeight="1" x14ac:dyDescent="0.2">
      <c r="A26" s="16" t="s">
        <v>172</v>
      </c>
      <c r="B26" s="2"/>
      <c r="C26" s="100"/>
      <c r="D26" s="101"/>
      <c r="E26" s="32"/>
      <c r="F26" s="45">
        <f t="shared" si="2"/>
        <v>0</v>
      </c>
      <c r="G26" s="37"/>
      <c r="H26" s="18">
        <f t="shared" si="1"/>
        <v>0</v>
      </c>
    </row>
    <row r="27" spans="1:8" ht="16.2" customHeight="1" x14ac:dyDescent="0.2">
      <c r="A27" s="7" t="s">
        <v>221</v>
      </c>
      <c r="B27" s="22"/>
      <c r="C27" s="22"/>
      <c r="D27" s="22"/>
      <c r="E27" s="22"/>
      <c r="F27" s="22"/>
      <c r="G27" s="22"/>
      <c r="H27" s="22"/>
    </row>
    <row r="28" spans="1:8" ht="16.2" customHeight="1" x14ac:dyDescent="0.2">
      <c r="A28" s="46" t="s">
        <v>212</v>
      </c>
      <c r="B28" s="22"/>
      <c r="C28" s="22"/>
      <c r="D28" s="22"/>
      <c r="E28" s="22"/>
      <c r="F28" s="22"/>
      <c r="G28" s="22"/>
      <c r="H28" s="22"/>
    </row>
    <row r="29" spans="1:8" ht="22.95" customHeight="1" x14ac:dyDescent="0.2">
      <c r="A29" s="49"/>
    </row>
    <row r="30" spans="1:8" ht="25.95" customHeight="1" x14ac:dyDescent="0.2">
      <c r="A30" s="42" t="s">
        <v>170</v>
      </c>
    </row>
    <row r="31" spans="1:8" ht="18" customHeight="1" x14ac:dyDescent="0.2">
      <c r="A31" s="93" t="s">
        <v>117</v>
      </c>
      <c r="B31" s="117" t="s">
        <v>182</v>
      </c>
      <c r="C31" s="96" t="s">
        <v>115</v>
      </c>
      <c r="D31" s="118"/>
      <c r="E31" s="97"/>
      <c r="F31" s="123" t="s">
        <v>124</v>
      </c>
      <c r="G31" s="124"/>
      <c r="H31" s="129" t="s">
        <v>126</v>
      </c>
    </row>
    <row r="32" spans="1:8" ht="12" customHeight="1" x14ac:dyDescent="0.2">
      <c r="A32" s="95"/>
      <c r="B32" s="95"/>
      <c r="C32" s="98"/>
      <c r="D32" s="119"/>
      <c r="E32" s="99"/>
      <c r="F32" s="125"/>
      <c r="G32" s="126"/>
      <c r="H32" s="130"/>
    </row>
    <row r="33" spans="1:8" ht="14.4" customHeight="1" x14ac:dyDescent="0.2">
      <c r="A33" s="95"/>
      <c r="B33" s="95"/>
      <c r="C33" s="120"/>
      <c r="D33" s="121"/>
      <c r="E33" s="122"/>
      <c r="F33" s="127"/>
      <c r="G33" s="128"/>
      <c r="H33" s="76" t="s">
        <v>240</v>
      </c>
    </row>
    <row r="34" spans="1:8" ht="28.5" customHeight="1" x14ac:dyDescent="0.2">
      <c r="A34" s="16" t="s">
        <v>166</v>
      </c>
      <c r="B34" s="2"/>
      <c r="C34" s="100"/>
      <c r="D34" s="131"/>
      <c r="E34" s="101"/>
      <c r="F34" s="132"/>
      <c r="G34" s="133"/>
      <c r="H34" s="4">
        <f>IF(B34&lt;&gt;"","29,000",0)</f>
        <v>0</v>
      </c>
    </row>
    <row r="35" spans="1:8" ht="28.5" customHeight="1" x14ac:dyDescent="0.2">
      <c r="A35" s="16" t="s">
        <v>167</v>
      </c>
      <c r="B35" s="2"/>
      <c r="C35" s="100"/>
      <c r="D35" s="131"/>
      <c r="E35" s="101"/>
      <c r="F35" s="132"/>
      <c r="G35" s="133"/>
      <c r="H35" s="4">
        <f t="shared" ref="H35:H38" si="3">IF(B35&lt;&gt;"","29,000",0)</f>
        <v>0</v>
      </c>
    </row>
    <row r="36" spans="1:8" ht="28.5" customHeight="1" x14ac:dyDescent="0.2">
      <c r="A36" s="16" t="s">
        <v>168</v>
      </c>
      <c r="B36" s="2"/>
      <c r="C36" s="100"/>
      <c r="D36" s="131"/>
      <c r="E36" s="101"/>
      <c r="F36" s="132"/>
      <c r="G36" s="133"/>
      <c r="H36" s="4">
        <f t="shared" si="3"/>
        <v>0</v>
      </c>
    </row>
    <row r="37" spans="1:8" ht="28.5" customHeight="1" x14ac:dyDescent="0.2">
      <c r="A37" s="16" t="s">
        <v>169</v>
      </c>
      <c r="B37" s="2"/>
      <c r="C37" s="100"/>
      <c r="D37" s="131"/>
      <c r="E37" s="101"/>
      <c r="F37" s="132"/>
      <c r="G37" s="133"/>
      <c r="H37" s="4">
        <f t="shared" si="3"/>
        <v>0</v>
      </c>
    </row>
    <row r="38" spans="1:8" ht="28.5" customHeight="1" x14ac:dyDescent="0.2">
      <c r="A38" s="16" t="s">
        <v>172</v>
      </c>
      <c r="B38" s="2"/>
      <c r="C38" s="100"/>
      <c r="D38" s="131"/>
      <c r="E38" s="101"/>
      <c r="F38" s="132"/>
      <c r="G38" s="133"/>
      <c r="H38" s="4">
        <f t="shared" si="3"/>
        <v>0</v>
      </c>
    </row>
    <row r="39" spans="1:8" ht="15.6" customHeight="1" thickBot="1" x14ac:dyDescent="0.25">
      <c r="A39" s="7"/>
      <c r="B39" s="46"/>
    </row>
    <row r="40" spans="1:8" ht="28.5" customHeight="1" x14ac:dyDescent="0.2">
      <c r="B40" s="3"/>
      <c r="C40" s="3"/>
      <c r="D40" s="3"/>
      <c r="E40" s="107"/>
      <c r="F40" s="108" t="s">
        <v>131</v>
      </c>
      <c r="G40" s="109"/>
      <c r="H40" s="102">
        <f>H9+H10+H11+H12+H13+H22+H23+H24+H25+H26+H34+H35+H36+H37+H38</f>
        <v>0</v>
      </c>
    </row>
    <row r="41" spans="1:8" ht="15" thickBot="1" x14ac:dyDescent="0.25">
      <c r="B41" s="3"/>
      <c r="C41" s="3"/>
      <c r="D41" s="3"/>
      <c r="E41" s="107"/>
      <c r="F41" s="110"/>
      <c r="G41" s="109"/>
      <c r="H41" s="103"/>
    </row>
    <row r="42" spans="1:8" ht="4.95" customHeight="1" x14ac:dyDescent="0.2"/>
    <row r="43" spans="1:8" x14ac:dyDescent="0.2">
      <c r="A43" s="1" t="s">
        <v>30</v>
      </c>
    </row>
    <row r="44" spans="1:8" ht="13.95" customHeight="1" x14ac:dyDescent="0.2">
      <c r="A44" s="25" t="s">
        <v>174</v>
      </c>
      <c r="B44" s="21"/>
      <c r="C44" s="21"/>
      <c r="D44" s="21"/>
    </row>
    <row r="45" spans="1:8" ht="13.95" customHeight="1" x14ac:dyDescent="0.2">
      <c r="A45" s="25" t="s">
        <v>175</v>
      </c>
      <c r="B45" s="21"/>
      <c r="C45" s="21"/>
      <c r="D45" s="21"/>
    </row>
    <row r="46" spans="1:8" ht="13.95" customHeight="1" x14ac:dyDescent="0.2">
      <c r="A46" s="20" t="s">
        <v>176</v>
      </c>
    </row>
    <row r="47" spans="1:8" ht="13.95" customHeight="1" x14ac:dyDescent="0.2">
      <c r="A47" s="25" t="s">
        <v>177</v>
      </c>
      <c r="B47" s="21"/>
      <c r="C47" s="21"/>
      <c r="D47" s="21"/>
    </row>
    <row r="48" spans="1:8" ht="13.95" customHeight="1" x14ac:dyDescent="0.2">
      <c r="A48" s="25" t="s">
        <v>241</v>
      </c>
      <c r="B48" s="21"/>
      <c r="C48" s="21"/>
      <c r="D48" s="21"/>
    </row>
    <row r="49" spans="1:1" ht="13.95" customHeight="1" x14ac:dyDescent="0.2">
      <c r="A49" s="20" t="s">
        <v>211</v>
      </c>
    </row>
    <row r="50" spans="1:1" ht="13.95" customHeight="1" x14ac:dyDescent="0.2">
      <c r="A50" s="20" t="s">
        <v>226</v>
      </c>
    </row>
    <row r="51" spans="1:1" ht="19.2" customHeight="1" x14ac:dyDescent="0.2"/>
    <row r="52" spans="1:1" ht="22.5" customHeight="1" x14ac:dyDescent="0.2"/>
    <row r="53" spans="1:1" ht="22.5" customHeight="1" x14ac:dyDescent="0.2"/>
    <row r="54" spans="1:1" ht="22.5" customHeight="1" x14ac:dyDescent="0.2"/>
    <row r="55" spans="1:1" ht="22.5" customHeight="1" x14ac:dyDescent="0.2"/>
    <row r="56" spans="1:1" ht="22.5" customHeight="1" x14ac:dyDescent="0.2"/>
    <row r="57" spans="1:1" ht="22.5" customHeight="1" x14ac:dyDescent="0.2"/>
  </sheetData>
  <mergeCells count="43">
    <mergeCell ref="E40:E41"/>
    <mergeCell ref="F40:G41"/>
    <mergeCell ref="H40:H41"/>
    <mergeCell ref="C36:E36"/>
    <mergeCell ref="F36:G36"/>
    <mergeCell ref="C37:E37"/>
    <mergeCell ref="F37:G37"/>
    <mergeCell ref="C38:E38"/>
    <mergeCell ref="F38:G38"/>
    <mergeCell ref="F31:G33"/>
    <mergeCell ref="H31:H32"/>
    <mergeCell ref="C34:E34"/>
    <mergeCell ref="F34:G34"/>
    <mergeCell ref="C35:E35"/>
    <mergeCell ref="F35:G35"/>
    <mergeCell ref="C24:D24"/>
    <mergeCell ref="C25:D25"/>
    <mergeCell ref="C26:D26"/>
    <mergeCell ref="A31:A33"/>
    <mergeCell ref="B31:B33"/>
    <mergeCell ref="C31:E33"/>
    <mergeCell ref="C23:D23"/>
    <mergeCell ref="C9:D9"/>
    <mergeCell ref="C10:D10"/>
    <mergeCell ref="C11:D11"/>
    <mergeCell ref="C12:D12"/>
    <mergeCell ref="C13:D13"/>
    <mergeCell ref="C22:D22"/>
    <mergeCell ref="A19:A21"/>
    <mergeCell ref="B19:B21"/>
    <mergeCell ref="C19:D21"/>
    <mergeCell ref="A3:H3"/>
    <mergeCell ref="A6:A8"/>
    <mergeCell ref="B6:B8"/>
    <mergeCell ref="C6:D8"/>
    <mergeCell ref="E6:E8"/>
    <mergeCell ref="F6:F7"/>
    <mergeCell ref="G6:G7"/>
    <mergeCell ref="H6:H8"/>
    <mergeCell ref="E19:E21"/>
    <mergeCell ref="F19:F20"/>
    <mergeCell ref="G19:G20"/>
    <mergeCell ref="H19:H21"/>
  </mergeCells>
  <phoneticPr fontId="29"/>
  <printOptions horizontalCentered="1"/>
  <pageMargins left="0.59055118110236227" right="0.59055118110236227" top="0.6692913385826772" bottom="0.47244094488188981" header="0" footer="0"/>
  <pageSetup paperSize="9" scale="7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3"/>
  <sheetViews>
    <sheetView showZeros="0" view="pageBreakPreview" zoomScaleSheetLayoutView="100" workbookViewId="0">
      <selection activeCell="A12" sqref="A1:XFD1048576"/>
    </sheetView>
  </sheetViews>
  <sheetFormatPr defaultColWidth="2.21875" defaultRowHeight="14.4" x14ac:dyDescent="0.2"/>
  <cols>
    <col min="1" max="1" width="3.6640625" style="1" customWidth="1"/>
    <col min="2" max="2" width="27.109375" style="1" customWidth="1"/>
    <col min="3" max="3" width="15.21875" style="1" customWidth="1"/>
    <col min="4" max="4" width="20.44140625" style="1" customWidth="1"/>
    <col min="5" max="5" width="9.44140625" style="1" customWidth="1"/>
    <col min="6" max="6" width="14.44140625" style="1" customWidth="1"/>
    <col min="7" max="7" width="15.44140625" style="1" customWidth="1"/>
    <col min="8" max="14" width="2.21875" style="1"/>
    <col min="15" max="15" width="17.88671875" style="1" customWidth="1"/>
    <col min="16" max="16384" width="2.21875" style="1"/>
  </cols>
  <sheetData>
    <row r="1" spans="1:10" ht="21.75" customHeight="1" x14ac:dyDescent="0.2">
      <c r="A1" s="1" t="s">
        <v>143</v>
      </c>
    </row>
    <row r="2" spans="1:10" ht="12" customHeight="1" x14ac:dyDescent="0.2"/>
    <row r="3" spans="1:10" ht="39.6" customHeight="1" x14ac:dyDescent="0.2">
      <c r="A3" s="77"/>
      <c r="B3" s="111" t="s">
        <v>238</v>
      </c>
      <c r="C3" s="111"/>
      <c r="D3" s="111"/>
      <c r="E3" s="111"/>
      <c r="F3" s="111"/>
      <c r="G3" s="111"/>
      <c r="H3" s="19"/>
      <c r="I3" s="19"/>
      <c r="J3" s="19"/>
    </row>
    <row r="6" spans="1:10" ht="18" customHeight="1" x14ac:dyDescent="0.2">
      <c r="A6" s="93" t="s">
        <v>117</v>
      </c>
      <c r="B6" s="93" t="s">
        <v>133</v>
      </c>
      <c r="C6" s="112" t="s">
        <v>115</v>
      </c>
      <c r="D6" s="113"/>
      <c r="E6" s="104" t="s">
        <v>127</v>
      </c>
      <c r="F6" s="104" t="s">
        <v>134</v>
      </c>
      <c r="G6" s="105" t="s">
        <v>126</v>
      </c>
    </row>
    <row r="7" spans="1:10" ht="21" customHeight="1" x14ac:dyDescent="0.2">
      <c r="A7" s="94"/>
      <c r="B7" s="94"/>
      <c r="C7" s="114"/>
      <c r="D7" s="115"/>
      <c r="E7" s="116"/>
      <c r="F7" s="86"/>
      <c r="G7" s="106"/>
    </row>
    <row r="8" spans="1:10" ht="17.399999999999999" customHeight="1" x14ac:dyDescent="0.2">
      <c r="A8" s="94"/>
      <c r="B8" s="94"/>
      <c r="C8" s="114"/>
      <c r="D8" s="115"/>
      <c r="E8" s="116"/>
      <c r="F8" s="44" t="s">
        <v>187</v>
      </c>
      <c r="G8" s="106"/>
    </row>
    <row r="9" spans="1:10" ht="28.5" customHeight="1" x14ac:dyDescent="0.2">
      <c r="A9" s="16">
        <v>1</v>
      </c>
      <c r="B9" s="2"/>
      <c r="C9" s="100"/>
      <c r="D9" s="101"/>
      <c r="E9" s="36">
        <v>78000</v>
      </c>
      <c r="F9" s="36"/>
      <c r="G9" s="18">
        <f>E9*F9</f>
        <v>0</v>
      </c>
    </row>
    <row r="10" spans="1:10" ht="23.4" customHeight="1" x14ac:dyDescent="0.2">
      <c r="A10" s="7" t="s">
        <v>184</v>
      </c>
    </row>
    <row r="11" spans="1:10" ht="40.200000000000003" customHeight="1" thickBot="1" x14ac:dyDescent="0.25"/>
    <row r="12" spans="1:10" ht="28.5" customHeight="1" x14ac:dyDescent="0.2">
      <c r="C12" s="3"/>
      <c r="D12" s="3"/>
      <c r="E12" s="108" t="s">
        <v>131</v>
      </c>
      <c r="F12" s="109"/>
      <c r="G12" s="102">
        <f>SUM(G9:G9)</f>
        <v>0</v>
      </c>
    </row>
    <row r="13" spans="1:10" ht="15" thickBot="1" x14ac:dyDescent="0.25">
      <c r="C13" s="3"/>
      <c r="D13" s="3"/>
      <c r="E13" s="110"/>
      <c r="F13" s="109"/>
      <c r="G13" s="103"/>
    </row>
    <row r="14" spans="1:10" ht="22.5" customHeight="1" x14ac:dyDescent="0.2"/>
    <row r="15" spans="1:10" ht="19.2" customHeight="1" x14ac:dyDescent="0.2"/>
    <row r="16" spans="1:10" ht="19.2" customHeight="1" x14ac:dyDescent="0.2"/>
    <row r="17" spans="3:3" ht="19.2" customHeight="1" x14ac:dyDescent="0.2"/>
    <row r="18" spans="3:3" ht="22.5" customHeight="1" x14ac:dyDescent="0.2"/>
    <row r="19" spans="3:3" ht="22.5" customHeight="1" x14ac:dyDescent="0.2">
      <c r="C19" s="1" t="s">
        <v>185</v>
      </c>
    </row>
    <row r="20" spans="3:3" ht="22.5" customHeight="1" x14ac:dyDescent="0.2"/>
    <row r="21" spans="3:3" ht="22.5" customHeight="1" x14ac:dyDescent="0.2"/>
    <row r="22" spans="3:3" ht="22.5" customHeight="1" x14ac:dyDescent="0.2"/>
    <row r="23" spans="3:3" ht="22.5" customHeight="1" x14ac:dyDescent="0.2"/>
  </sheetData>
  <mergeCells count="10">
    <mergeCell ref="G12:G13"/>
    <mergeCell ref="C9:D9"/>
    <mergeCell ref="E12:F13"/>
    <mergeCell ref="A6:A8"/>
    <mergeCell ref="B3:G3"/>
    <mergeCell ref="B6:B8"/>
    <mergeCell ref="C6:D8"/>
    <mergeCell ref="F6:F7"/>
    <mergeCell ref="E6:E8"/>
    <mergeCell ref="G6:G8"/>
  </mergeCells>
  <phoneticPr fontId="29"/>
  <printOptions horizontalCentered="1"/>
  <pageMargins left="0.59055118110236227" right="0.59055118110236227" top="0.78740157480314965" bottom="0.78740157480314965" header="0" footer="0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52"/>
  <sheetViews>
    <sheetView tabSelected="1" view="pageBreakPreview" topLeftCell="A7" zoomScaleSheetLayoutView="100" workbookViewId="0">
      <selection activeCell="G14" sqref="G14"/>
    </sheetView>
  </sheetViews>
  <sheetFormatPr defaultColWidth="2.21875" defaultRowHeight="14.4" x14ac:dyDescent="0.2"/>
  <cols>
    <col min="1" max="1" width="22.44140625" style="1" customWidth="1"/>
    <col min="2" max="2" width="5" style="1" customWidth="1"/>
    <col min="3" max="3" width="10.77734375" style="1" customWidth="1"/>
    <col min="4" max="4" width="22.44140625" style="1" customWidth="1"/>
    <col min="5" max="5" width="16.21875" style="1" customWidth="1"/>
    <col min="6" max="6" width="19.88671875" style="1" customWidth="1"/>
    <col min="7" max="7" width="19.77734375" style="1" customWidth="1"/>
    <col min="8" max="14" width="2.21875" style="1"/>
    <col min="15" max="16" width="17.88671875" style="1" customWidth="1"/>
    <col min="17" max="16384" width="2.21875" style="1"/>
  </cols>
  <sheetData>
    <row r="1" spans="1:7" ht="21.75" customHeight="1" x14ac:dyDescent="0.2">
      <c r="A1" s="1" t="s">
        <v>119</v>
      </c>
    </row>
    <row r="2" spans="1:7" ht="23.4" customHeight="1" x14ac:dyDescent="0.2"/>
    <row r="3" spans="1:7" ht="33" customHeight="1" x14ac:dyDescent="0.2">
      <c r="A3" s="111" t="s">
        <v>216</v>
      </c>
      <c r="B3" s="151"/>
      <c r="C3" s="152"/>
      <c r="D3" s="152"/>
      <c r="E3" s="152"/>
      <c r="F3" s="152"/>
      <c r="G3" s="152"/>
    </row>
    <row r="5" spans="1:7" ht="16.2" x14ac:dyDescent="0.2">
      <c r="A5" s="51" t="s">
        <v>135</v>
      </c>
      <c r="B5" s="51"/>
    </row>
    <row r="6" spans="1:7" ht="18" customHeight="1" x14ac:dyDescent="0.2">
      <c r="A6" s="112" t="s">
        <v>113</v>
      </c>
      <c r="B6" s="149"/>
      <c r="C6" s="113"/>
      <c r="D6" s="112" t="s">
        <v>114</v>
      </c>
      <c r="E6" s="149"/>
      <c r="F6" s="113"/>
      <c r="G6" s="104" t="s">
        <v>112</v>
      </c>
    </row>
    <row r="7" spans="1:7" ht="18" customHeight="1" x14ac:dyDescent="0.2">
      <c r="A7" s="145"/>
      <c r="B7" s="150"/>
      <c r="C7" s="146"/>
      <c r="D7" s="145"/>
      <c r="E7" s="150"/>
      <c r="F7" s="146"/>
      <c r="G7" s="116"/>
    </row>
    <row r="8" spans="1:7" ht="28.5" customHeight="1" x14ac:dyDescent="0.2">
      <c r="A8" s="100" t="s">
        <v>215</v>
      </c>
      <c r="B8" s="131"/>
      <c r="C8" s="101"/>
      <c r="D8" s="100"/>
      <c r="E8" s="131"/>
      <c r="F8" s="101"/>
      <c r="G8" s="31"/>
    </row>
    <row r="9" spans="1:7" ht="18" customHeight="1" x14ac:dyDescent="0.2">
      <c r="A9" s="137" t="s">
        <v>132</v>
      </c>
      <c r="B9" s="155" t="s">
        <v>230</v>
      </c>
      <c r="C9" s="156"/>
      <c r="D9" s="167" t="s">
        <v>231</v>
      </c>
      <c r="E9" s="96" t="s">
        <v>138</v>
      </c>
      <c r="F9" s="97"/>
      <c r="G9" s="153" t="s">
        <v>111</v>
      </c>
    </row>
    <row r="10" spans="1:7" ht="13.95" customHeight="1" x14ac:dyDescent="0.2">
      <c r="A10" s="140"/>
      <c r="B10" s="157"/>
      <c r="C10" s="158"/>
      <c r="D10" s="168"/>
      <c r="E10" s="161" t="s">
        <v>232</v>
      </c>
      <c r="F10" s="162"/>
      <c r="G10" s="154"/>
    </row>
    <row r="11" spans="1:7" ht="15" customHeight="1" x14ac:dyDescent="0.2">
      <c r="A11" s="140"/>
      <c r="B11" s="157"/>
      <c r="C11" s="158"/>
      <c r="D11" s="168"/>
      <c r="E11" s="53" t="s">
        <v>157</v>
      </c>
      <c r="F11" s="54" t="s">
        <v>158</v>
      </c>
      <c r="G11" s="154"/>
    </row>
    <row r="12" spans="1:7" ht="19.2" customHeight="1" x14ac:dyDescent="0.2">
      <c r="A12" s="74" t="s">
        <v>148</v>
      </c>
      <c r="B12" s="159"/>
      <c r="C12" s="160"/>
      <c r="D12" s="71" t="s">
        <v>149</v>
      </c>
      <c r="E12" s="163" t="s">
        <v>150</v>
      </c>
      <c r="F12" s="164"/>
      <c r="G12" s="55" t="s">
        <v>159</v>
      </c>
    </row>
    <row r="13" spans="1:7" ht="28.5" customHeight="1" x14ac:dyDescent="0.2">
      <c r="A13" s="78">
        <f>IF(A8&lt;&gt;"", IF(TRIM(B13)="◯", 189000, 156000), "")</f>
        <v>189000</v>
      </c>
      <c r="B13" s="134" t="s">
        <v>242</v>
      </c>
      <c r="C13" s="135"/>
      <c r="D13" s="72"/>
      <c r="E13" s="165">
        <f>ROUNDDOWN(D13/365,0)</f>
        <v>0</v>
      </c>
      <c r="F13" s="166"/>
      <c r="G13" s="56">
        <f>A13*E13</f>
        <v>0</v>
      </c>
    </row>
    <row r="14" spans="1:7" ht="22.5" customHeight="1" x14ac:dyDescent="0.2"/>
    <row r="15" spans="1:7" ht="22.5" customHeight="1" x14ac:dyDescent="0.2">
      <c r="A15" s="51" t="s">
        <v>136</v>
      </c>
      <c r="B15" s="51"/>
    </row>
    <row r="16" spans="1:7" ht="18" customHeight="1" x14ac:dyDescent="0.2">
      <c r="A16" s="112" t="s">
        <v>113</v>
      </c>
      <c r="B16" s="149"/>
      <c r="C16" s="113"/>
      <c r="D16" s="112" t="s">
        <v>114</v>
      </c>
      <c r="E16" s="149"/>
      <c r="F16" s="113"/>
      <c r="G16" s="104" t="s">
        <v>112</v>
      </c>
    </row>
    <row r="17" spans="1:7" ht="18" customHeight="1" x14ac:dyDescent="0.2">
      <c r="A17" s="145"/>
      <c r="B17" s="150"/>
      <c r="C17" s="146"/>
      <c r="D17" s="145"/>
      <c r="E17" s="150"/>
      <c r="F17" s="146"/>
      <c r="G17" s="116"/>
    </row>
    <row r="18" spans="1:7" ht="28.5" customHeight="1" x14ac:dyDescent="0.2">
      <c r="A18" s="100"/>
      <c r="B18" s="131"/>
      <c r="C18" s="101"/>
      <c r="D18" s="100"/>
      <c r="E18" s="131"/>
      <c r="F18" s="101"/>
      <c r="G18" s="31"/>
    </row>
    <row r="19" spans="1:7" ht="22.95" customHeight="1" x14ac:dyDescent="0.2">
      <c r="A19" s="137" t="s">
        <v>132</v>
      </c>
      <c r="B19" s="138"/>
      <c r="C19" s="139"/>
      <c r="D19" s="188" t="s">
        <v>233</v>
      </c>
      <c r="E19" s="189"/>
      <c r="F19" s="190"/>
      <c r="G19" s="153" t="s">
        <v>111</v>
      </c>
    </row>
    <row r="20" spans="1:7" ht="16.95" customHeight="1" x14ac:dyDescent="0.2">
      <c r="A20" s="140"/>
      <c r="B20" s="141"/>
      <c r="C20" s="142"/>
      <c r="D20" s="106" t="s">
        <v>152</v>
      </c>
      <c r="E20" s="191" t="s">
        <v>213</v>
      </c>
      <c r="F20" s="41" t="s">
        <v>156</v>
      </c>
      <c r="G20" s="154"/>
    </row>
    <row r="21" spans="1:7" ht="16.2" customHeight="1" x14ac:dyDescent="0.2">
      <c r="A21" s="140" t="s">
        <v>151</v>
      </c>
      <c r="B21" s="141"/>
      <c r="C21" s="126"/>
      <c r="D21" s="130"/>
      <c r="E21" s="162"/>
      <c r="F21" s="50" t="s">
        <v>160</v>
      </c>
      <c r="G21" s="154" t="s">
        <v>162</v>
      </c>
    </row>
    <row r="22" spans="1:7" ht="16.2" customHeight="1" x14ac:dyDescent="0.2">
      <c r="A22" s="125"/>
      <c r="B22" s="169"/>
      <c r="C22" s="126"/>
      <c r="D22" s="50"/>
      <c r="E22" s="73"/>
      <c r="F22" s="57" t="s">
        <v>158</v>
      </c>
      <c r="G22" s="182"/>
    </row>
    <row r="23" spans="1:7" ht="13.2" customHeight="1" x14ac:dyDescent="0.2">
      <c r="A23" s="127"/>
      <c r="B23" s="170"/>
      <c r="C23" s="128"/>
      <c r="D23" s="59" t="s">
        <v>153</v>
      </c>
      <c r="E23" s="75" t="s">
        <v>214</v>
      </c>
      <c r="F23" s="59" t="s">
        <v>161</v>
      </c>
      <c r="G23" s="183"/>
    </row>
    <row r="24" spans="1:7" ht="28.5" customHeight="1" x14ac:dyDescent="0.2">
      <c r="A24" s="171">
        <v>156000</v>
      </c>
      <c r="B24" s="172"/>
      <c r="C24" s="173"/>
      <c r="D24" s="60"/>
      <c r="E24" s="60"/>
      <c r="F24" s="60">
        <f>ROUNDDOWN((D24-E24)/2,0)</f>
        <v>0</v>
      </c>
      <c r="G24" s="56" cm="1">
        <f t="array" ref="G24">IF(D24="",0,_xlfn.IFS(F24&gt;2,A24*F24,F24=2,"医科診療所（無床）と比較",F24&lt;2,"医科診療所（無床）で申請"))</f>
        <v>0</v>
      </c>
    </row>
    <row r="25" spans="1:7" ht="18" customHeight="1" x14ac:dyDescent="0.2">
      <c r="A25" s="61" t="s">
        <v>234</v>
      </c>
      <c r="B25" s="61"/>
    </row>
    <row r="26" spans="1:7" ht="18" customHeight="1" x14ac:dyDescent="0.2">
      <c r="A26" s="61" t="s">
        <v>235</v>
      </c>
      <c r="B26" s="61"/>
    </row>
    <row r="27" spans="1:7" ht="22.2" customHeight="1" x14ac:dyDescent="0.2"/>
    <row r="28" spans="1:7" ht="16.2" x14ac:dyDescent="0.2">
      <c r="A28" s="51" t="s">
        <v>186</v>
      </c>
      <c r="B28" s="51"/>
    </row>
    <row r="29" spans="1:7" ht="18" customHeight="1" x14ac:dyDescent="0.2">
      <c r="A29" s="112" t="s">
        <v>113</v>
      </c>
      <c r="B29" s="113"/>
      <c r="C29" s="112" t="s">
        <v>115</v>
      </c>
      <c r="D29" s="149"/>
      <c r="E29" s="179" t="s">
        <v>112</v>
      </c>
      <c r="F29" s="185" t="s">
        <v>192</v>
      </c>
      <c r="G29" s="40" t="s">
        <v>126</v>
      </c>
    </row>
    <row r="30" spans="1:7" ht="16.95" customHeight="1" x14ac:dyDescent="0.2">
      <c r="A30" s="114"/>
      <c r="B30" s="115"/>
      <c r="C30" s="114"/>
      <c r="D30" s="178"/>
      <c r="E30" s="180"/>
      <c r="F30" s="186"/>
      <c r="G30" s="62" t="s">
        <v>236</v>
      </c>
    </row>
    <row r="31" spans="1:7" ht="24" customHeight="1" x14ac:dyDescent="0.2">
      <c r="A31" s="145"/>
      <c r="B31" s="146"/>
      <c r="C31" s="145"/>
      <c r="D31" s="150"/>
      <c r="E31" s="181"/>
      <c r="F31" s="187"/>
      <c r="G31" s="63" t="s">
        <v>237</v>
      </c>
    </row>
    <row r="32" spans="1:7" ht="28.5" customHeight="1" x14ac:dyDescent="0.2">
      <c r="A32" s="147"/>
      <c r="B32" s="148"/>
      <c r="C32" s="100"/>
      <c r="D32" s="131"/>
      <c r="E32" s="31"/>
      <c r="F32" s="64"/>
      <c r="G32" s="4" cm="1">
        <f t="array" ref="G32">_xlfn.IFS(F32="○","445,000",A32&lt;&gt;"","259,000",A32="",0)</f>
        <v>0</v>
      </c>
    </row>
    <row r="33" spans="1:7" ht="22.5" customHeight="1" x14ac:dyDescent="0.2"/>
    <row r="34" spans="1:7" ht="16.2" x14ac:dyDescent="0.2">
      <c r="A34" s="51" t="s">
        <v>137</v>
      </c>
      <c r="B34" s="51"/>
      <c r="C34" s="22"/>
      <c r="D34" s="22"/>
      <c r="E34" s="22"/>
      <c r="F34" s="22"/>
      <c r="G34" s="22"/>
    </row>
    <row r="35" spans="1:7" ht="22.95" customHeight="1" x14ac:dyDescent="0.2">
      <c r="A35" s="96" t="s">
        <v>113</v>
      </c>
      <c r="B35" s="97"/>
      <c r="C35" s="96" t="s">
        <v>115</v>
      </c>
      <c r="D35" s="118"/>
      <c r="E35" s="97"/>
      <c r="F35" s="184" t="s">
        <v>112</v>
      </c>
      <c r="G35" s="23" t="s">
        <v>126</v>
      </c>
    </row>
    <row r="36" spans="1:7" ht="24" customHeight="1" x14ac:dyDescent="0.2">
      <c r="A36" s="120"/>
      <c r="B36" s="122"/>
      <c r="C36" s="120"/>
      <c r="D36" s="121"/>
      <c r="E36" s="122"/>
      <c r="F36" s="181"/>
      <c r="G36" s="62" t="s">
        <v>236</v>
      </c>
    </row>
    <row r="37" spans="1:7" ht="28.5" customHeight="1" x14ac:dyDescent="0.2">
      <c r="A37" s="143"/>
      <c r="B37" s="144"/>
      <c r="C37" s="81"/>
      <c r="D37" s="136"/>
      <c r="E37" s="82"/>
      <c r="F37" s="65"/>
      <c r="G37" s="4">
        <f>IF(A37&lt;&gt;"","259,000",0)</f>
        <v>0</v>
      </c>
    </row>
    <row r="38" spans="1:7" ht="22.5" customHeight="1" thickBot="1" x14ac:dyDescent="0.25"/>
    <row r="39" spans="1:7" ht="28.5" customHeight="1" x14ac:dyDescent="0.2">
      <c r="A39" s="3"/>
      <c r="B39" s="3"/>
      <c r="C39" s="3"/>
      <c r="D39" s="3"/>
      <c r="F39" s="174" t="s">
        <v>131</v>
      </c>
      <c r="G39" s="176">
        <f>G13+G24+G32+G37</f>
        <v>0</v>
      </c>
    </row>
    <row r="40" spans="1:7" ht="15" thickBot="1" x14ac:dyDescent="0.25">
      <c r="A40" s="3"/>
      <c r="B40" s="3"/>
      <c r="C40" s="3"/>
      <c r="D40" s="3"/>
      <c r="F40" s="175"/>
      <c r="G40" s="177"/>
    </row>
    <row r="41" spans="1:7" ht="16.95" customHeight="1" x14ac:dyDescent="0.2"/>
    <row r="42" spans="1:7" ht="16.2" customHeight="1" x14ac:dyDescent="0.2">
      <c r="A42" s="1" t="s">
        <v>30</v>
      </c>
    </row>
    <row r="43" spans="1:7" ht="16.95" customHeight="1" x14ac:dyDescent="0.2">
      <c r="A43" s="66" t="s">
        <v>144</v>
      </c>
      <c r="B43" s="66"/>
      <c r="C43" s="21"/>
      <c r="D43" s="21"/>
    </row>
    <row r="44" spans="1:7" ht="16.95" customHeight="1" x14ac:dyDescent="0.2">
      <c r="A44" s="66" t="s">
        <v>145</v>
      </c>
      <c r="B44" s="66"/>
      <c r="C44" s="21"/>
      <c r="D44" s="21"/>
    </row>
    <row r="45" spans="1:7" ht="16.95" customHeight="1" x14ac:dyDescent="0.2">
      <c r="A45" s="67" t="s">
        <v>163</v>
      </c>
      <c r="B45" s="67"/>
    </row>
    <row r="46" spans="1:7" ht="16.95" customHeight="1" x14ac:dyDescent="0.2">
      <c r="A46" s="67" t="s">
        <v>178</v>
      </c>
      <c r="B46" s="67"/>
    </row>
    <row r="47" spans="1:7" ht="16.95" customHeight="1" x14ac:dyDescent="0.2">
      <c r="A47" s="67" t="s">
        <v>154</v>
      </c>
      <c r="B47" s="67"/>
    </row>
    <row r="48" spans="1:7" ht="16.95" customHeight="1" x14ac:dyDescent="0.2">
      <c r="A48" s="67" t="s">
        <v>155</v>
      </c>
      <c r="B48" s="67"/>
    </row>
    <row r="49" spans="1:33" ht="16.95" customHeight="1" x14ac:dyDescent="0.2">
      <c r="A49" s="67" t="s">
        <v>179</v>
      </c>
      <c r="B49" s="67"/>
    </row>
    <row r="50" spans="1:33" ht="18" customHeight="1" x14ac:dyDescent="0.2">
      <c r="AG50" s="1" t="s">
        <v>191</v>
      </c>
    </row>
    <row r="51" spans="1:33" ht="18" customHeight="1" x14ac:dyDescent="0.2"/>
    <row r="52" spans="1:33" ht="18" customHeight="1" x14ac:dyDescent="0.2"/>
  </sheetData>
  <mergeCells count="41">
    <mergeCell ref="G19:G20"/>
    <mergeCell ref="A21:C23"/>
    <mergeCell ref="A24:C24"/>
    <mergeCell ref="F39:F40"/>
    <mergeCell ref="G39:G40"/>
    <mergeCell ref="C29:D31"/>
    <mergeCell ref="E29:E31"/>
    <mergeCell ref="C32:D32"/>
    <mergeCell ref="G21:G23"/>
    <mergeCell ref="D20:D21"/>
    <mergeCell ref="F35:F36"/>
    <mergeCell ref="C35:E36"/>
    <mergeCell ref="F29:F31"/>
    <mergeCell ref="D19:F19"/>
    <mergeCell ref="E20:E21"/>
    <mergeCell ref="G16:G17"/>
    <mergeCell ref="D6:F7"/>
    <mergeCell ref="D8:F8"/>
    <mergeCell ref="E9:F9"/>
    <mergeCell ref="E10:F10"/>
    <mergeCell ref="E12:F12"/>
    <mergeCell ref="E13:F13"/>
    <mergeCell ref="D9:D11"/>
    <mergeCell ref="D16:F17"/>
    <mergeCell ref="A3:G3"/>
    <mergeCell ref="A6:C7"/>
    <mergeCell ref="G6:G7"/>
    <mergeCell ref="A8:C8"/>
    <mergeCell ref="G9:G11"/>
    <mergeCell ref="A9:A11"/>
    <mergeCell ref="B9:C12"/>
    <mergeCell ref="B13:C13"/>
    <mergeCell ref="C37:E37"/>
    <mergeCell ref="D18:F18"/>
    <mergeCell ref="A18:C18"/>
    <mergeCell ref="A19:C20"/>
    <mergeCell ref="A37:B37"/>
    <mergeCell ref="A35:B36"/>
    <mergeCell ref="A29:B31"/>
    <mergeCell ref="A32:B32"/>
    <mergeCell ref="A16:C17"/>
  </mergeCells>
  <phoneticPr fontId="29"/>
  <dataValidations count="4">
    <dataValidation type="whole" errorStyle="warning" imeMode="off" allowBlank="1" showInputMessage="1" showErrorMessage="1" error="医療機関コードは、「191」から始まる10桁の番号を入力してください。" sqref="G18 G8 E32" xr:uid="{00000000-0002-0000-0300-000000000000}">
      <formula1>1910000000</formula1>
      <formula2>1919999999</formula2>
    </dataValidation>
    <dataValidation type="list" allowBlank="1" showInputMessage="1" showErrorMessage="1" error="該当する場合は○、該当しない場合は空欄としてください。" sqref="F32" xr:uid="{10C8FFEA-C3BE-4607-9170-34FB9EDE7D8E}">
      <formula1>"○"</formula1>
    </dataValidation>
    <dataValidation type="whole" errorStyle="warning" imeMode="off" allowBlank="1" showInputMessage="1" showErrorMessage="1" error="医療機関コードは、「193」から始まる10桁の番号を入力してください。" sqref="F37" xr:uid="{81DB8B67-6918-442D-8849-EF108DC72DE5}">
      <formula1>1930000000</formula1>
      <formula2>1939999999</formula2>
    </dataValidation>
    <dataValidation type="list" allowBlank="1" showInputMessage="1" showErrorMessage="1" sqref="B13:C13" xr:uid="{90A2F9B2-37E1-4F23-B646-43B2A97A0988}">
      <formula1>"◯,"</formula1>
    </dataValidation>
  </dataValidations>
  <printOptions horizontalCentered="1"/>
  <pageMargins left="0.59055118110236227" right="0.39370078740157483" top="0.59055118110236227" bottom="0.39370078740157483" header="0" footer="0"/>
  <pageSetup paperSize="9" scale="8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4"/>
  <sheetViews>
    <sheetView showZeros="0" view="pageBreakPreview" zoomScaleSheetLayoutView="100" workbookViewId="0">
      <selection activeCell="A12" sqref="A1:XFD1048576"/>
    </sheetView>
  </sheetViews>
  <sheetFormatPr defaultColWidth="2.21875" defaultRowHeight="14.4" x14ac:dyDescent="0.2"/>
  <cols>
    <col min="1" max="1" width="4.33203125" style="1" customWidth="1"/>
    <col min="2" max="2" width="24" style="1" customWidth="1"/>
    <col min="3" max="3" width="15.21875" style="1" customWidth="1"/>
    <col min="4" max="4" width="18.77734375" style="1" customWidth="1"/>
    <col min="5" max="5" width="18" style="1" customWidth="1"/>
    <col min="6" max="6" width="18.6640625" style="1" customWidth="1"/>
    <col min="7" max="13" width="2.21875" style="1"/>
    <col min="14" max="15" width="17.88671875" style="1" customWidth="1"/>
    <col min="16" max="16384" width="2.21875" style="1"/>
  </cols>
  <sheetData>
    <row r="1" spans="1:6" ht="21.75" customHeight="1" x14ac:dyDescent="0.2">
      <c r="A1" s="1" t="s">
        <v>120</v>
      </c>
      <c r="E1" s="22"/>
      <c r="F1" s="22"/>
    </row>
    <row r="2" spans="1:6" ht="12" customHeight="1" x14ac:dyDescent="0.2">
      <c r="E2" s="22"/>
      <c r="F2" s="22"/>
    </row>
    <row r="3" spans="1:6" ht="39.6" customHeight="1" x14ac:dyDescent="0.2">
      <c r="A3" s="111" t="s">
        <v>216</v>
      </c>
      <c r="B3" s="111"/>
      <c r="C3" s="111"/>
      <c r="D3" s="111"/>
      <c r="E3" s="111"/>
      <c r="F3" s="111"/>
    </row>
    <row r="6" spans="1:6" ht="18" customHeight="1" x14ac:dyDescent="0.2">
      <c r="A6" s="117" t="s">
        <v>117</v>
      </c>
      <c r="B6" s="117" t="s">
        <v>113</v>
      </c>
      <c r="C6" s="96" t="s">
        <v>115</v>
      </c>
      <c r="D6" s="97"/>
      <c r="E6" s="85" t="s">
        <v>118</v>
      </c>
      <c r="F6" s="23" t="s">
        <v>126</v>
      </c>
    </row>
    <row r="7" spans="1:6" ht="19.2" customHeight="1" x14ac:dyDescent="0.2">
      <c r="A7" s="95"/>
      <c r="B7" s="95"/>
      <c r="C7" s="120"/>
      <c r="D7" s="122"/>
      <c r="E7" s="86"/>
      <c r="F7" s="58" t="s">
        <v>229</v>
      </c>
    </row>
    <row r="8" spans="1:6" ht="28.5" customHeight="1" x14ac:dyDescent="0.2">
      <c r="A8" s="26">
        <v>1</v>
      </c>
      <c r="B8" s="24"/>
      <c r="C8" s="81"/>
      <c r="D8" s="82"/>
      <c r="E8" s="68"/>
      <c r="F8" s="69">
        <f>IF(B8&lt;&gt;"","58,000",0)</f>
        <v>0</v>
      </c>
    </row>
    <row r="9" spans="1:6" ht="28.5" customHeight="1" x14ac:dyDescent="0.2">
      <c r="A9" s="26">
        <v>2</v>
      </c>
      <c r="B9" s="24"/>
      <c r="C9" s="81"/>
      <c r="D9" s="82"/>
      <c r="E9" s="68"/>
      <c r="F9" s="69">
        <f t="shared" ref="F9:F17" si="0">IF(B9&lt;&gt;"","58,000",0)</f>
        <v>0</v>
      </c>
    </row>
    <row r="10" spans="1:6" ht="28.5" customHeight="1" x14ac:dyDescent="0.2">
      <c r="A10" s="26">
        <v>3</v>
      </c>
      <c r="B10" s="24"/>
      <c r="C10" s="81"/>
      <c r="D10" s="82"/>
      <c r="E10" s="68"/>
      <c r="F10" s="69">
        <f t="shared" si="0"/>
        <v>0</v>
      </c>
    </row>
    <row r="11" spans="1:6" ht="28.5" customHeight="1" x14ac:dyDescent="0.2">
      <c r="A11" s="26">
        <v>4</v>
      </c>
      <c r="B11" s="24"/>
      <c r="C11" s="81"/>
      <c r="D11" s="82"/>
      <c r="E11" s="68"/>
      <c r="F11" s="69">
        <f t="shared" si="0"/>
        <v>0</v>
      </c>
    </row>
    <row r="12" spans="1:6" ht="28.5" customHeight="1" x14ac:dyDescent="0.2">
      <c r="A12" s="26">
        <v>5</v>
      </c>
      <c r="B12" s="24"/>
      <c r="C12" s="81"/>
      <c r="D12" s="82"/>
      <c r="E12" s="68"/>
      <c r="F12" s="69">
        <f t="shared" si="0"/>
        <v>0</v>
      </c>
    </row>
    <row r="13" spans="1:6" ht="28.5" customHeight="1" x14ac:dyDescent="0.2">
      <c r="A13" s="26">
        <v>6</v>
      </c>
      <c r="B13" s="24"/>
      <c r="C13" s="81"/>
      <c r="D13" s="82"/>
      <c r="E13" s="68"/>
      <c r="F13" s="69">
        <f t="shared" si="0"/>
        <v>0</v>
      </c>
    </row>
    <row r="14" spans="1:6" ht="28.5" customHeight="1" x14ac:dyDescent="0.2">
      <c r="A14" s="26">
        <v>7</v>
      </c>
      <c r="B14" s="24"/>
      <c r="C14" s="81"/>
      <c r="D14" s="82"/>
      <c r="E14" s="68"/>
      <c r="F14" s="69">
        <f t="shared" si="0"/>
        <v>0</v>
      </c>
    </row>
    <row r="15" spans="1:6" ht="28.5" customHeight="1" x14ac:dyDescent="0.2">
      <c r="A15" s="26">
        <v>8</v>
      </c>
      <c r="B15" s="24"/>
      <c r="C15" s="81"/>
      <c r="D15" s="82"/>
      <c r="E15" s="68"/>
      <c r="F15" s="69">
        <f t="shared" si="0"/>
        <v>0</v>
      </c>
    </row>
    <row r="16" spans="1:6" ht="28.5" customHeight="1" x14ac:dyDescent="0.2">
      <c r="A16" s="26">
        <v>9</v>
      </c>
      <c r="B16" s="24"/>
      <c r="C16" s="81"/>
      <c r="D16" s="82"/>
      <c r="E16" s="68"/>
      <c r="F16" s="69">
        <f t="shared" si="0"/>
        <v>0</v>
      </c>
    </row>
    <row r="17" spans="1:6" ht="28.5" customHeight="1" x14ac:dyDescent="0.2">
      <c r="A17" s="26">
        <v>10</v>
      </c>
      <c r="B17" s="24"/>
      <c r="C17" s="81"/>
      <c r="D17" s="82"/>
      <c r="E17" s="68"/>
      <c r="F17" s="69">
        <f t="shared" si="0"/>
        <v>0</v>
      </c>
    </row>
    <row r="18" spans="1:6" ht="22.5" customHeight="1" thickBot="1" x14ac:dyDescent="0.25"/>
    <row r="19" spans="1:6" ht="28.5" customHeight="1" x14ac:dyDescent="0.2">
      <c r="B19" s="27"/>
      <c r="C19" s="27"/>
      <c r="D19" s="27"/>
      <c r="E19" s="192" t="s">
        <v>131</v>
      </c>
      <c r="F19" s="194">
        <f>F8+F9+F10+F11+F12+F13+F14+F15+F16+F17</f>
        <v>0</v>
      </c>
    </row>
    <row r="20" spans="1:6" ht="15" thickBot="1" x14ac:dyDescent="0.25">
      <c r="B20" s="27"/>
      <c r="C20" s="27"/>
      <c r="D20" s="27"/>
      <c r="E20" s="193"/>
      <c r="F20" s="195"/>
    </row>
    <row r="21" spans="1:6" ht="22.5" customHeight="1" x14ac:dyDescent="0.2"/>
    <row r="22" spans="1:6" x14ac:dyDescent="0.2">
      <c r="A22" s="22" t="s">
        <v>30</v>
      </c>
      <c r="C22" s="22"/>
      <c r="D22" s="22"/>
      <c r="E22" s="22"/>
      <c r="F22" s="22"/>
    </row>
    <row r="23" spans="1:6" ht="19.2" customHeight="1" x14ac:dyDescent="0.2">
      <c r="A23" s="28" t="s">
        <v>129</v>
      </c>
      <c r="B23" s="29"/>
      <c r="C23" s="29"/>
      <c r="D23" s="29"/>
      <c r="E23" s="22"/>
      <c r="F23" s="22"/>
    </row>
    <row r="24" spans="1:6" ht="19.2" customHeight="1" x14ac:dyDescent="0.2">
      <c r="A24" s="28" t="s">
        <v>146</v>
      </c>
      <c r="B24" s="29"/>
      <c r="C24" s="29"/>
      <c r="D24" s="29"/>
      <c r="E24" s="22"/>
      <c r="F24" s="22"/>
    </row>
    <row r="25" spans="1:6" ht="19.2" customHeight="1" x14ac:dyDescent="0.2">
      <c r="A25" s="30" t="s">
        <v>128</v>
      </c>
    </row>
    <row r="26" spans="1:6" ht="19.2" customHeight="1" x14ac:dyDescent="0.2"/>
    <row r="27" spans="1:6" ht="19.2" customHeight="1" x14ac:dyDescent="0.2"/>
    <row r="28" spans="1:6" ht="19.2" customHeight="1" x14ac:dyDescent="0.2"/>
    <row r="29" spans="1:6" ht="22.5" customHeight="1" x14ac:dyDescent="0.2"/>
    <row r="30" spans="1:6" ht="22.5" customHeight="1" x14ac:dyDescent="0.2"/>
    <row r="31" spans="1:6" ht="22.5" customHeight="1" x14ac:dyDescent="0.2"/>
    <row r="32" spans="1:6" ht="22.5" customHeight="1" x14ac:dyDescent="0.2"/>
    <row r="33" s="1" customFormat="1" ht="22.5" customHeight="1" x14ac:dyDescent="0.2"/>
    <row r="34" s="1" customFormat="1" ht="22.5" customHeight="1" x14ac:dyDescent="0.2"/>
  </sheetData>
  <mergeCells count="17">
    <mergeCell ref="A3:F3"/>
    <mergeCell ref="C13:D13"/>
    <mergeCell ref="E19:E20"/>
    <mergeCell ref="F19:F20"/>
    <mergeCell ref="A6:A7"/>
    <mergeCell ref="C8:D8"/>
    <mergeCell ref="C14:D14"/>
    <mergeCell ref="C15:D15"/>
    <mergeCell ref="B6:B7"/>
    <mergeCell ref="C6:D7"/>
    <mergeCell ref="E6:E7"/>
    <mergeCell ref="C11:D11"/>
    <mergeCell ref="C12:D12"/>
    <mergeCell ref="C16:D16"/>
    <mergeCell ref="C17:D17"/>
    <mergeCell ref="C9:D9"/>
    <mergeCell ref="C10:D10"/>
  </mergeCells>
  <phoneticPr fontId="29"/>
  <dataValidations count="1">
    <dataValidation type="whole" errorStyle="warning" imeMode="off" allowBlank="1" showInputMessage="1" showErrorMessage="1" error="保険薬局コードは、「194」から始まる10桁の番号を入力してください。" sqref="E8:E17" xr:uid="{00000000-0002-0000-0400-000000000000}">
      <formula1>1940000000</formula1>
      <formula2>1949999999</formula2>
    </dataValidation>
  </dataValidations>
  <printOptions horizontalCentered="1"/>
  <pageMargins left="0.59055118110236227" right="0.59055118110236227" top="0.78740157480314965" bottom="0.78740157480314965" header="0" footer="0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7"/>
  <sheetViews>
    <sheetView showZeros="0" view="pageBreakPreview" topLeftCell="A14" zoomScaleSheetLayoutView="100" workbookViewId="0">
      <selection activeCell="A12" sqref="A1:XFD1048576"/>
    </sheetView>
  </sheetViews>
  <sheetFormatPr defaultColWidth="2.21875" defaultRowHeight="14.4" x14ac:dyDescent="0.2"/>
  <cols>
    <col min="1" max="1" width="4.33203125" style="1" customWidth="1"/>
    <col min="2" max="2" width="24" style="1" customWidth="1"/>
    <col min="3" max="3" width="15.21875" style="1" customWidth="1"/>
    <col min="4" max="4" width="18.77734375" style="1" customWidth="1"/>
    <col min="5" max="5" width="18" style="1" customWidth="1"/>
    <col min="6" max="6" width="18.6640625" style="1" customWidth="1"/>
    <col min="7" max="13" width="2.21875" style="1"/>
    <col min="14" max="15" width="17.88671875" style="1" customWidth="1"/>
    <col min="16" max="16384" width="2.21875" style="1"/>
  </cols>
  <sheetData>
    <row r="1" spans="1:6" ht="21.75" customHeight="1" x14ac:dyDescent="0.2">
      <c r="A1" s="1" t="s">
        <v>121</v>
      </c>
    </row>
    <row r="2" spans="1:6" ht="12" customHeight="1" x14ac:dyDescent="0.2"/>
    <row r="3" spans="1:6" ht="39.6" customHeight="1" x14ac:dyDescent="0.2">
      <c r="A3" s="111" t="s">
        <v>216</v>
      </c>
      <c r="B3" s="111"/>
      <c r="C3" s="111"/>
      <c r="D3" s="111"/>
      <c r="E3" s="111"/>
      <c r="F3" s="111"/>
    </row>
    <row r="6" spans="1:6" ht="18" customHeight="1" x14ac:dyDescent="0.2">
      <c r="A6" s="93" t="s">
        <v>117</v>
      </c>
      <c r="B6" s="93" t="s">
        <v>113</v>
      </c>
      <c r="C6" s="112" t="s">
        <v>115</v>
      </c>
      <c r="D6" s="113"/>
      <c r="E6" s="104" t="s">
        <v>122</v>
      </c>
      <c r="F6" s="105" t="s">
        <v>116</v>
      </c>
    </row>
    <row r="7" spans="1:6" ht="18" customHeight="1" x14ac:dyDescent="0.2">
      <c r="A7" s="94"/>
      <c r="B7" s="94"/>
      <c r="C7" s="114"/>
      <c r="D7" s="115"/>
      <c r="E7" s="116"/>
      <c r="F7" s="106"/>
    </row>
    <row r="8" spans="1:6" ht="19.2" customHeight="1" x14ac:dyDescent="0.2">
      <c r="A8" s="94"/>
      <c r="B8" s="94"/>
      <c r="C8" s="145"/>
      <c r="D8" s="146"/>
      <c r="E8" s="17" t="s">
        <v>123</v>
      </c>
      <c r="F8" s="52" t="s">
        <v>228</v>
      </c>
    </row>
    <row r="9" spans="1:6" ht="28.5" customHeight="1" x14ac:dyDescent="0.2">
      <c r="A9" s="16">
        <v>1</v>
      </c>
      <c r="B9" s="2"/>
      <c r="C9" s="100"/>
      <c r="D9" s="101"/>
      <c r="E9" s="32"/>
      <c r="F9" s="4">
        <f>IF(B9&lt;&gt;"","78,000",0)</f>
        <v>0</v>
      </c>
    </row>
    <row r="10" spans="1:6" ht="28.5" customHeight="1" x14ac:dyDescent="0.2">
      <c r="A10" s="16">
        <v>2</v>
      </c>
      <c r="B10" s="2"/>
      <c r="C10" s="100"/>
      <c r="D10" s="101"/>
      <c r="E10" s="32"/>
      <c r="F10" s="4">
        <f t="shared" ref="F10:F18" si="0">IF(B10&lt;&gt;"","78,000",0)</f>
        <v>0</v>
      </c>
    </row>
    <row r="11" spans="1:6" ht="28.5" customHeight="1" x14ac:dyDescent="0.2">
      <c r="A11" s="16">
        <v>3</v>
      </c>
      <c r="B11" s="2"/>
      <c r="C11" s="100"/>
      <c r="D11" s="101"/>
      <c r="E11" s="32"/>
      <c r="F11" s="4">
        <f t="shared" si="0"/>
        <v>0</v>
      </c>
    </row>
    <row r="12" spans="1:6" ht="28.5" customHeight="1" x14ac:dyDescent="0.2">
      <c r="A12" s="16">
        <v>4</v>
      </c>
      <c r="B12" s="2"/>
      <c r="C12" s="100"/>
      <c r="D12" s="101"/>
      <c r="E12" s="32"/>
      <c r="F12" s="4">
        <f t="shared" si="0"/>
        <v>0</v>
      </c>
    </row>
    <row r="13" spans="1:6" ht="28.5" customHeight="1" x14ac:dyDescent="0.2">
      <c r="A13" s="16">
        <v>5</v>
      </c>
      <c r="B13" s="2"/>
      <c r="C13" s="100"/>
      <c r="D13" s="101"/>
      <c r="E13" s="32"/>
      <c r="F13" s="4">
        <f t="shared" si="0"/>
        <v>0</v>
      </c>
    </row>
    <row r="14" spans="1:6" ht="28.5" customHeight="1" x14ac:dyDescent="0.2">
      <c r="A14" s="16">
        <v>6</v>
      </c>
      <c r="B14" s="2"/>
      <c r="C14" s="100"/>
      <c r="D14" s="101"/>
      <c r="E14" s="32"/>
      <c r="F14" s="4">
        <f t="shared" si="0"/>
        <v>0</v>
      </c>
    </row>
    <row r="15" spans="1:6" ht="28.5" customHeight="1" x14ac:dyDescent="0.2">
      <c r="A15" s="16">
        <v>7</v>
      </c>
      <c r="B15" s="2"/>
      <c r="C15" s="100"/>
      <c r="D15" s="101"/>
      <c r="E15" s="32"/>
      <c r="F15" s="4">
        <f t="shared" si="0"/>
        <v>0</v>
      </c>
    </row>
    <row r="16" spans="1:6" ht="28.5" customHeight="1" x14ac:dyDescent="0.2">
      <c r="A16" s="16">
        <v>8</v>
      </c>
      <c r="B16" s="2"/>
      <c r="C16" s="100"/>
      <c r="D16" s="101"/>
      <c r="E16" s="32"/>
      <c r="F16" s="4">
        <f t="shared" si="0"/>
        <v>0</v>
      </c>
    </row>
    <row r="17" spans="1:6" ht="28.5" customHeight="1" x14ac:dyDescent="0.2">
      <c r="A17" s="16">
        <v>9</v>
      </c>
      <c r="B17" s="2"/>
      <c r="C17" s="100"/>
      <c r="D17" s="101"/>
      <c r="E17" s="32"/>
      <c r="F17" s="4">
        <f t="shared" si="0"/>
        <v>0</v>
      </c>
    </row>
    <row r="18" spans="1:6" ht="28.5" customHeight="1" x14ac:dyDescent="0.2">
      <c r="A18" s="16">
        <v>10</v>
      </c>
      <c r="B18" s="2"/>
      <c r="C18" s="100"/>
      <c r="D18" s="101"/>
      <c r="E18" s="32"/>
      <c r="F18" s="4">
        <f t="shared" si="0"/>
        <v>0</v>
      </c>
    </row>
    <row r="19" spans="1:6" ht="22.5" customHeight="1" thickBot="1" x14ac:dyDescent="0.25">
      <c r="F19" s="33"/>
    </row>
    <row r="20" spans="1:6" ht="28.5" customHeight="1" x14ac:dyDescent="0.2">
      <c r="B20" s="3"/>
      <c r="C20" s="3"/>
      <c r="D20" s="3"/>
      <c r="E20" s="196" t="s">
        <v>131</v>
      </c>
      <c r="F20" s="198">
        <f>F9+F10+F11+F12+F13+F14+F15+F16+F17+F18</f>
        <v>0</v>
      </c>
    </row>
    <row r="21" spans="1:6" ht="15" thickBot="1" x14ac:dyDescent="0.25">
      <c r="B21" s="3"/>
      <c r="C21" s="3"/>
      <c r="D21" s="3"/>
      <c r="E21" s="197"/>
      <c r="F21" s="199"/>
    </row>
    <row r="22" spans="1:6" ht="22.5" customHeight="1" x14ac:dyDescent="0.2"/>
    <row r="23" spans="1:6" x14ac:dyDescent="0.2">
      <c r="A23" s="1" t="s">
        <v>30</v>
      </c>
    </row>
    <row r="24" spans="1:6" ht="19.2" customHeight="1" x14ac:dyDescent="0.2">
      <c r="A24" s="25" t="s">
        <v>130</v>
      </c>
      <c r="B24" s="21"/>
      <c r="C24" s="21"/>
      <c r="D24" s="21"/>
    </row>
    <row r="25" spans="1:6" ht="19.2" customHeight="1" x14ac:dyDescent="0.2">
      <c r="A25" s="25" t="s">
        <v>147</v>
      </c>
      <c r="B25" s="21"/>
      <c r="C25" s="21"/>
      <c r="D25" s="21"/>
    </row>
    <row r="26" spans="1:6" ht="19.2" customHeight="1" x14ac:dyDescent="0.2">
      <c r="A26" s="20" t="s">
        <v>128</v>
      </c>
    </row>
    <row r="27" spans="1:6" ht="19.2" customHeight="1" x14ac:dyDescent="0.2">
      <c r="A27" s="20" t="s">
        <v>139</v>
      </c>
    </row>
    <row r="28" spans="1:6" ht="19.2" customHeight="1" x14ac:dyDescent="0.2">
      <c r="A28" s="20" t="s">
        <v>141</v>
      </c>
    </row>
    <row r="29" spans="1:6" ht="19.2" customHeight="1" x14ac:dyDescent="0.2">
      <c r="A29" s="20" t="s">
        <v>142</v>
      </c>
    </row>
    <row r="30" spans="1:6" ht="19.2" customHeight="1" x14ac:dyDescent="0.2">
      <c r="A30" s="20" t="s">
        <v>140</v>
      </c>
    </row>
    <row r="31" spans="1:6" ht="19.2" customHeight="1" x14ac:dyDescent="0.2"/>
    <row r="32" spans="1:6" ht="22.5" customHeight="1" x14ac:dyDescent="0.2"/>
    <row r="33" s="1" customFormat="1" ht="22.5" customHeight="1" x14ac:dyDescent="0.2"/>
    <row r="34" s="1" customFormat="1" ht="22.5" customHeight="1" x14ac:dyDescent="0.2"/>
    <row r="35" s="1" customFormat="1" ht="22.5" customHeight="1" x14ac:dyDescent="0.2"/>
    <row r="36" s="1" customFormat="1" ht="22.5" customHeight="1" x14ac:dyDescent="0.2"/>
    <row r="37" s="1" customFormat="1" ht="22.5" customHeight="1" x14ac:dyDescent="0.2"/>
  </sheetData>
  <mergeCells count="18">
    <mergeCell ref="C16:D16"/>
    <mergeCell ref="C17:D17"/>
    <mergeCell ref="C18:D18"/>
    <mergeCell ref="E20:E21"/>
    <mergeCell ref="F20:F21"/>
    <mergeCell ref="C13:D13"/>
    <mergeCell ref="C14:D14"/>
    <mergeCell ref="C15:D15"/>
    <mergeCell ref="A3:F3"/>
    <mergeCell ref="A6:A8"/>
    <mergeCell ref="B6:B8"/>
    <mergeCell ref="C6:D8"/>
    <mergeCell ref="C9:D9"/>
    <mergeCell ref="E6:E7"/>
    <mergeCell ref="F6:F7"/>
    <mergeCell ref="C10:D10"/>
    <mergeCell ref="C11:D11"/>
    <mergeCell ref="C12:D12"/>
  </mergeCells>
  <phoneticPr fontId="29"/>
  <dataValidations count="1">
    <dataValidation errorStyle="warning" allowBlank="1" showInputMessage="1" showErrorMessage="1" sqref="E9" xr:uid="{00000000-0002-0000-0500-000000000000}"/>
  </dataValidations>
  <printOptions horizontalCentered="1"/>
  <pageMargins left="0.59055118110236227" right="0.59055118110236227" top="0.78740157480314965" bottom="0.78740157480314965" header="0" footer="0"/>
  <pageSetup paperSize="9" scale="9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5B57C-224A-4707-B7DF-9DFEF4B12196}">
  <dimension ref="A1:J36"/>
  <sheetViews>
    <sheetView showZeros="0" view="pageBreakPreview" zoomScaleSheetLayoutView="100" workbookViewId="0">
      <selection activeCell="A12" sqref="A1:XFD1048576"/>
    </sheetView>
  </sheetViews>
  <sheetFormatPr defaultColWidth="2.21875" defaultRowHeight="14.4" x14ac:dyDescent="0.2"/>
  <cols>
    <col min="1" max="1" width="3.6640625" style="1" customWidth="1"/>
    <col min="2" max="2" width="11.44140625" style="1" customWidth="1"/>
    <col min="3" max="3" width="24.88671875" style="1" customWidth="1"/>
    <col min="4" max="4" width="15.21875" style="1" customWidth="1"/>
    <col min="5" max="5" width="17.88671875" style="1" customWidth="1"/>
    <col min="6" max="6" width="9.44140625" style="1" customWidth="1"/>
    <col min="7" max="7" width="22.44140625" style="1" customWidth="1"/>
    <col min="8" max="8" width="15.44140625" style="1" customWidth="1"/>
    <col min="9" max="15" width="2.21875" style="1"/>
    <col min="16" max="16" width="17.88671875" style="1" customWidth="1"/>
    <col min="17" max="16384" width="2.21875" style="1"/>
  </cols>
  <sheetData>
    <row r="1" spans="1:10" ht="21.75" customHeight="1" x14ac:dyDescent="0.2">
      <c r="A1" s="1" t="s">
        <v>193</v>
      </c>
    </row>
    <row r="2" spans="1:10" ht="12" customHeight="1" x14ac:dyDescent="0.2"/>
    <row r="3" spans="1:10" ht="39.6" customHeight="1" x14ac:dyDescent="0.2">
      <c r="A3" s="111" t="s">
        <v>216</v>
      </c>
      <c r="B3" s="111"/>
      <c r="C3" s="111"/>
      <c r="D3" s="111"/>
      <c r="E3" s="111"/>
      <c r="F3" s="111"/>
      <c r="G3" s="111"/>
      <c r="H3" s="111"/>
    </row>
    <row r="5" spans="1:10" ht="13.2" customHeight="1" x14ac:dyDescent="0.2"/>
    <row r="6" spans="1:10" ht="22.95" customHeight="1" x14ac:dyDescent="0.2">
      <c r="A6" s="93" t="s">
        <v>117</v>
      </c>
      <c r="B6" s="104" t="s">
        <v>194</v>
      </c>
      <c r="C6" s="93" t="s">
        <v>125</v>
      </c>
      <c r="D6" s="112" t="s">
        <v>115</v>
      </c>
      <c r="E6" s="113"/>
      <c r="F6" s="104" t="s">
        <v>127</v>
      </c>
      <c r="G6" s="104" t="s">
        <v>195</v>
      </c>
      <c r="H6" s="105" t="s">
        <v>126</v>
      </c>
    </row>
    <row r="7" spans="1:10" ht="18" customHeight="1" x14ac:dyDescent="0.2">
      <c r="A7" s="94"/>
      <c r="B7" s="86"/>
      <c r="C7" s="94"/>
      <c r="D7" s="114"/>
      <c r="E7" s="115"/>
      <c r="F7" s="116"/>
      <c r="G7" s="86"/>
      <c r="H7" s="106"/>
    </row>
    <row r="8" spans="1:10" ht="16.95" customHeight="1" x14ac:dyDescent="0.2">
      <c r="A8" s="94"/>
      <c r="B8" s="86"/>
      <c r="C8" s="94"/>
      <c r="D8" s="114"/>
      <c r="E8" s="115"/>
      <c r="F8" s="116"/>
      <c r="G8" s="70" t="s">
        <v>218</v>
      </c>
      <c r="H8" s="106"/>
    </row>
    <row r="9" spans="1:10" ht="28.5" customHeight="1" x14ac:dyDescent="0.2">
      <c r="A9" s="34">
        <v>1</v>
      </c>
      <c r="B9" s="35"/>
      <c r="C9" s="35"/>
      <c r="D9" s="100"/>
      <c r="E9" s="101"/>
      <c r="F9" s="36"/>
      <c r="G9" s="36"/>
      <c r="H9" s="18">
        <f>F9*G9</f>
        <v>0</v>
      </c>
    </row>
    <row r="10" spans="1:10" ht="28.5" customHeight="1" x14ac:dyDescent="0.2">
      <c r="A10" s="34">
        <v>2</v>
      </c>
      <c r="B10" s="35"/>
      <c r="C10" s="35"/>
      <c r="D10" s="100"/>
      <c r="E10" s="101"/>
      <c r="F10" s="36"/>
      <c r="G10" s="37"/>
      <c r="H10" s="18">
        <f t="shared" ref="H10:H18" si="0">F10*G10</f>
        <v>0</v>
      </c>
      <c r="J10" s="1" t="s">
        <v>196</v>
      </c>
    </row>
    <row r="11" spans="1:10" ht="28.5" customHeight="1" x14ac:dyDescent="0.2">
      <c r="A11" s="34">
        <v>3</v>
      </c>
      <c r="B11" s="35"/>
      <c r="C11" s="35"/>
      <c r="D11" s="100"/>
      <c r="E11" s="101"/>
      <c r="F11" s="36"/>
      <c r="G11" s="37"/>
      <c r="H11" s="18">
        <f t="shared" si="0"/>
        <v>0</v>
      </c>
      <c r="J11" s="1" t="s">
        <v>198</v>
      </c>
    </row>
    <row r="12" spans="1:10" ht="28.5" customHeight="1" x14ac:dyDescent="0.2">
      <c r="A12" s="34">
        <v>4</v>
      </c>
      <c r="B12" s="35"/>
      <c r="C12" s="35"/>
      <c r="D12" s="100"/>
      <c r="E12" s="101"/>
      <c r="F12" s="36"/>
      <c r="G12" s="37"/>
      <c r="H12" s="18">
        <f t="shared" si="0"/>
        <v>0</v>
      </c>
      <c r="J12" s="1" t="s">
        <v>197</v>
      </c>
    </row>
    <row r="13" spans="1:10" ht="28.5" customHeight="1" x14ac:dyDescent="0.2">
      <c r="A13" s="34">
        <v>5</v>
      </c>
      <c r="B13" s="35"/>
      <c r="C13" s="35"/>
      <c r="D13" s="100"/>
      <c r="E13" s="101"/>
      <c r="F13" s="36"/>
      <c r="G13" s="37"/>
      <c r="H13" s="18">
        <f t="shared" si="0"/>
        <v>0</v>
      </c>
      <c r="J13" s="1" t="s">
        <v>199</v>
      </c>
    </row>
    <row r="14" spans="1:10" ht="28.5" customHeight="1" x14ac:dyDescent="0.2">
      <c r="A14" s="34">
        <v>6</v>
      </c>
      <c r="B14" s="35"/>
      <c r="C14" s="35"/>
      <c r="D14" s="100"/>
      <c r="E14" s="101"/>
      <c r="F14" s="36"/>
      <c r="G14" s="37"/>
      <c r="H14" s="18">
        <f t="shared" si="0"/>
        <v>0</v>
      </c>
      <c r="J14" s="1" t="s">
        <v>200</v>
      </c>
    </row>
    <row r="15" spans="1:10" ht="28.5" customHeight="1" x14ac:dyDescent="0.2">
      <c r="A15" s="34">
        <v>7</v>
      </c>
      <c r="B15" s="35"/>
      <c r="C15" s="35"/>
      <c r="D15" s="100"/>
      <c r="E15" s="101"/>
      <c r="F15" s="36"/>
      <c r="G15" s="37"/>
      <c r="H15" s="18">
        <f t="shared" si="0"/>
        <v>0</v>
      </c>
      <c r="J15" s="1" t="s">
        <v>208</v>
      </c>
    </row>
    <row r="16" spans="1:10" ht="28.5" customHeight="1" x14ac:dyDescent="0.2">
      <c r="A16" s="34">
        <v>8</v>
      </c>
      <c r="B16" s="35"/>
      <c r="C16" s="35"/>
      <c r="D16" s="100"/>
      <c r="E16" s="101"/>
      <c r="F16" s="36"/>
      <c r="G16" s="37"/>
      <c r="H16" s="18">
        <f t="shared" si="0"/>
        <v>0</v>
      </c>
      <c r="J16" s="1" t="s">
        <v>201</v>
      </c>
    </row>
    <row r="17" spans="1:10" ht="28.5" customHeight="1" x14ac:dyDescent="0.2">
      <c r="A17" s="34">
        <v>9</v>
      </c>
      <c r="B17" s="35"/>
      <c r="C17" s="35"/>
      <c r="D17" s="100"/>
      <c r="E17" s="101"/>
      <c r="F17" s="36"/>
      <c r="G17" s="37"/>
      <c r="H17" s="18">
        <f t="shared" si="0"/>
        <v>0</v>
      </c>
      <c r="J17" s="1" t="s">
        <v>202</v>
      </c>
    </row>
    <row r="18" spans="1:10" ht="28.5" customHeight="1" x14ac:dyDescent="0.2">
      <c r="A18" s="34">
        <v>10</v>
      </c>
      <c r="B18" s="35"/>
      <c r="C18" s="35"/>
      <c r="D18" s="100"/>
      <c r="E18" s="101"/>
      <c r="F18" s="36"/>
      <c r="G18" s="37"/>
      <c r="H18" s="18">
        <f t="shared" si="0"/>
        <v>0</v>
      </c>
      <c r="J18" s="1" t="s">
        <v>203</v>
      </c>
    </row>
    <row r="19" spans="1:10" ht="22.5" customHeight="1" thickBot="1" x14ac:dyDescent="0.25">
      <c r="J19" s="1" t="s">
        <v>204</v>
      </c>
    </row>
    <row r="20" spans="1:10" ht="28.5" customHeight="1" x14ac:dyDescent="0.2">
      <c r="B20" s="3"/>
      <c r="C20" s="3"/>
      <c r="D20" s="3"/>
      <c r="E20" s="3"/>
      <c r="F20" s="200" t="s">
        <v>131</v>
      </c>
      <c r="G20" s="197"/>
      <c r="H20" s="102">
        <f>SUM(H9:H18)</f>
        <v>0</v>
      </c>
    </row>
    <row r="21" spans="1:10" ht="15" thickBot="1" x14ac:dyDescent="0.25">
      <c r="B21" s="3"/>
      <c r="C21" s="3"/>
      <c r="D21" s="3"/>
      <c r="E21" s="3"/>
      <c r="F21" s="201"/>
      <c r="G21" s="197"/>
      <c r="H21" s="103"/>
    </row>
    <row r="22" spans="1:10" ht="22.5" customHeight="1" x14ac:dyDescent="0.2"/>
    <row r="23" spans="1:10" x14ac:dyDescent="0.2">
      <c r="A23" s="1" t="s">
        <v>30</v>
      </c>
    </row>
    <row r="24" spans="1:10" ht="20.399999999999999" customHeight="1" x14ac:dyDescent="0.2">
      <c r="A24" s="38" t="s">
        <v>227</v>
      </c>
    </row>
    <row r="25" spans="1:10" ht="19.2" customHeight="1" x14ac:dyDescent="0.2">
      <c r="A25" s="39" t="s">
        <v>205</v>
      </c>
      <c r="B25" s="21"/>
      <c r="C25" s="21"/>
      <c r="D25" s="21"/>
      <c r="E25" s="21"/>
    </row>
    <row r="26" spans="1:10" ht="19.2" customHeight="1" x14ac:dyDescent="0.2">
      <c r="A26" s="39" t="s">
        <v>206</v>
      </c>
      <c r="B26" s="21"/>
      <c r="C26" s="21"/>
      <c r="D26" s="21"/>
      <c r="E26" s="21"/>
    </row>
    <row r="27" spans="1:10" ht="19.2" customHeight="1" x14ac:dyDescent="0.2">
      <c r="A27" s="38" t="s">
        <v>207</v>
      </c>
    </row>
    <row r="28" spans="1:10" ht="19.2" customHeight="1" x14ac:dyDescent="0.2"/>
    <row r="29" spans="1:10" ht="19.2" customHeight="1" x14ac:dyDescent="0.2"/>
    <row r="30" spans="1:10" ht="19.2" customHeight="1" x14ac:dyDescent="0.2"/>
    <row r="31" spans="1:10" ht="22.5" customHeight="1" x14ac:dyDescent="0.2"/>
    <row r="32" spans="1:10" ht="22.5" customHeight="1" x14ac:dyDescent="0.2"/>
    <row r="33" s="1" customFormat="1" ht="22.5" customHeight="1" x14ac:dyDescent="0.2"/>
    <row r="34" s="1" customFormat="1" ht="22.5" customHeight="1" x14ac:dyDescent="0.2"/>
    <row r="35" s="1" customFormat="1" ht="22.5" customHeight="1" x14ac:dyDescent="0.2"/>
    <row r="36" s="1" customFormat="1" ht="22.5" customHeight="1" x14ac:dyDescent="0.2"/>
  </sheetData>
  <mergeCells count="20">
    <mergeCell ref="A3:H3"/>
    <mergeCell ref="A6:A8"/>
    <mergeCell ref="B6:B8"/>
    <mergeCell ref="C6:C8"/>
    <mergeCell ref="D6:E8"/>
    <mergeCell ref="F6:F8"/>
    <mergeCell ref="G6:G7"/>
    <mergeCell ref="H6:H8"/>
    <mergeCell ref="H20:H21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F20:G21"/>
  </mergeCells>
  <phoneticPr fontId="29"/>
  <dataValidations count="1">
    <dataValidation type="list" allowBlank="1" showInputMessage="1" showErrorMessage="1" sqref="B9:B18" xr:uid="{E7DB01B3-C492-4334-A7D5-7F8B5F038ACB}">
      <formula1>$J$10:$J$19</formula1>
    </dataValidation>
  </dataValidations>
  <printOptions horizontalCentered="1"/>
  <pageMargins left="0.59055118110236227" right="0.59055118110236227" top="0.78740157480314965" bottom="0.78740157480314965" header="0" footer="0"/>
  <pageSetup paperSize="9" scale="7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L115"/>
  <sheetViews>
    <sheetView topLeftCell="A24" workbookViewId="0">
      <selection activeCell="C3" sqref="C3"/>
    </sheetView>
  </sheetViews>
  <sheetFormatPr defaultRowHeight="13.2" x14ac:dyDescent="0.2"/>
  <cols>
    <col min="1" max="1" width="49.109375" customWidth="1"/>
    <col min="2" max="2" width="9.109375" customWidth="1"/>
    <col min="5" max="5" width="13" bestFit="1" customWidth="1"/>
  </cols>
  <sheetData>
    <row r="1" spans="1:12" x14ac:dyDescent="0.2">
      <c r="A1" s="5"/>
      <c r="B1" s="8" t="s">
        <v>40</v>
      </c>
      <c r="C1" s="5"/>
      <c r="D1" s="5"/>
      <c r="E1" s="5"/>
      <c r="F1" s="8" t="s">
        <v>31</v>
      </c>
      <c r="G1" s="5"/>
      <c r="L1" s="15" t="s">
        <v>41</v>
      </c>
    </row>
    <row r="2" spans="1:12" x14ac:dyDescent="0.2">
      <c r="A2" s="5"/>
      <c r="B2" s="8" t="s">
        <v>42</v>
      </c>
      <c r="C2" s="8"/>
      <c r="D2" s="8" t="s">
        <v>46</v>
      </c>
      <c r="E2" s="8" t="s">
        <v>48</v>
      </c>
      <c r="F2" s="8" t="s">
        <v>42</v>
      </c>
      <c r="G2" s="5"/>
    </row>
    <row r="3" spans="1:12" x14ac:dyDescent="0.2">
      <c r="A3" t="s">
        <v>38</v>
      </c>
      <c r="B3" s="9">
        <v>2374</v>
      </c>
      <c r="C3" t="s">
        <v>32</v>
      </c>
      <c r="E3" s="14"/>
      <c r="F3" s="9">
        <v>200</v>
      </c>
      <c r="G3" t="s">
        <v>32</v>
      </c>
      <c r="H3" s="9"/>
      <c r="I3" s="9"/>
      <c r="J3" s="9"/>
      <c r="K3" s="9"/>
    </row>
    <row r="4" spans="1:12" x14ac:dyDescent="0.2">
      <c r="A4" t="s">
        <v>0</v>
      </c>
      <c r="B4" s="9">
        <v>757</v>
      </c>
      <c r="C4" t="s">
        <v>32</v>
      </c>
      <c r="E4" s="14"/>
      <c r="F4" s="9">
        <v>200</v>
      </c>
      <c r="G4" t="s">
        <v>32</v>
      </c>
      <c r="H4" s="9"/>
      <c r="I4" s="9"/>
      <c r="J4" s="9"/>
      <c r="K4" s="9"/>
    </row>
    <row r="5" spans="1:12" x14ac:dyDescent="0.2">
      <c r="A5" t="s">
        <v>51</v>
      </c>
      <c r="B5" s="9">
        <v>346</v>
      </c>
      <c r="C5" t="s">
        <v>32</v>
      </c>
      <c r="E5" s="14"/>
      <c r="F5" s="9">
        <v>200</v>
      </c>
      <c r="G5" t="s">
        <v>32</v>
      </c>
      <c r="H5" s="9"/>
      <c r="I5" s="9"/>
      <c r="J5" s="9"/>
      <c r="K5" s="9"/>
    </row>
    <row r="6" spans="1:12" x14ac:dyDescent="0.2">
      <c r="A6" s="6" t="s">
        <v>21</v>
      </c>
      <c r="B6" s="9">
        <v>273</v>
      </c>
      <c r="C6" t="s">
        <v>32</v>
      </c>
      <c r="E6" s="9"/>
      <c r="F6" s="9">
        <v>200</v>
      </c>
      <c r="G6" t="s">
        <v>32</v>
      </c>
      <c r="H6" s="9"/>
      <c r="I6" s="9"/>
      <c r="J6" s="9"/>
      <c r="K6" s="9"/>
    </row>
    <row r="7" spans="1:12" x14ac:dyDescent="0.2">
      <c r="A7" s="7" t="s">
        <v>52</v>
      </c>
      <c r="B7" s="9">
        <v>273</v>
      </c>
      <c r="C7" t="s">
        <v>32</v>
      </c>
      <c r="E7" s="9">
        <v>3000</v>
      </c>
      <c r="F7" s="9">
        <v>200</v>
      </c>
      <c r="G7" t="s">
        <v>32</v>
      </c>
      <c r="H7" s="9"/>
      <c r="I7" s="9"/>
      <c r="J7" s="9"/>
      <c r="K7" s="9"/>
    </row>
    <row r="8" spans="1:12" x14ac:dyDescent="0.2">
      <c r="A8" t="s">
        <v>9</v>
      </c>
      <c r="B8" s="9">
        <v>265</v>
      </c>
      <c r="C8" t="s">
        <v>32</v>
      </c>
      <c r="E8" s="14"/>
      <c r="F8" s="9">
        <v>200</v>
      </c>
      <c r="G8" t="s">
        <v>32</v>
      </c>
      <c r="H8" s="9"/>
      <c r="I8" s="9"/>
      <c r="J8" s="9"/>
      <c r="K8" s="9"/>
    </row>
    <row r="9" spans="1:12" x14ac:dyDescent="0.2">
      <c r="A9" t="s">
        <v>47</v>
      </c>
      <c r="B9" s="9">
        <v>265</v>
      </c>
      <c r="C9" t="s">
        <v>32</v>
      </c>
      <c r="E9" s="14"/>
      <c r="F9" s="9">
        <v>200</v>
      </c>
      <c r="G9" t="s">
        <v>32</v>
      </c>
      <c r="H9" s="9"/>
      <c r="I9" s="9"/>
      <c r="J9" s="9"/>
      <c r="K9" s="9"/>
    </row>
    <row r="10" spans="1:12" x14ac:dyDescent="0.2">
      <c r="A10" t="s">
        <v>54</v>
      </c>
      <c r="B10" s="9">
        <v>335</v>
      </c>
      <c r="C10" t="s">
        <v>32</v>
      </c>
      <c r="E10" s="14"/>
      <c r="F10" s="9">
        <v>200</v>
      </c>
      <c r="G10" t="s">
        <v>32</v>
      </c>
      <c r="H10" s="9"/>
      <c r="I10" s="9"/>
      <c r="J10" s="9"/>
      <c r="K10" s="9"/>
    </row>
    <row r="11" spans="1:12" x14ac:dyDescent="0.2">
      <c r="A11" t="s">
        <v>49</v>
      </c>
      <c r="B11" s="9">
        <v>353</v>
      </c>
      <c r="C11" t="s">
        <v>32</v>
      </c>
      <c r="E11" s="14"/>
      <c r="F11" s="9">
        <v>200</v>
      </c>
      <c r="G11" t="s">
        <v>32</v>
      </c>
      <c r="H11" s="9"/>
      <c r="I11" s="9"/>
      <c r="J11" s="9"/>
      <c r="K11" s="9"/>
    </row>
    <row r="12" spans="1:12" x14ac:dyDescent="0.2">
      <c r="A12" t="s">
        <v>55</v>
      </c>
      <c r="B12" s="9">
        <v>52</v>
      </c>
      <c r="C12" t="s">
        <v>32</v>
      </c>
      <c r="E12" s="14"/>
      <c r="F12" s="9">
        <v>200</v>
      </c>
      <c r="G12" t="s">
        <v>32</v>
      </c>
      <c r="H12" s="9"/>
      <c r="I12" s="9"/>
      <c r="J12" s="9"/>
      <c r="K12" s="9"/>
    </row>
    <row r="13" spans="1:12" x14ac:dyDescent="0.2">
      <c r="A13" t="s">
        <v>22</v>
      </c>
      <c r="B13" s="9">
        <v>27</v>
      </c>
      <c r="C13" t="s">
        <v>32</v>
      </c>
      <c r="E13" s="14"/>
      <c r="F13" s="9">
        <v>200</v>
      </c>
      <c r="G13" t="s">
        <v>32</v>
      </c>
      <c r="H13" s="9"/>
      <c r="I13" s="9"/>
      <c r="J13" s="9"/>
      <c r="K13" s="9"/>
    </row>
    <row r="14" spans="1:12" x14ac:dyDescent="0.2">
      <c r="A14" t="s">
        <v>50</v>
      </c>
      <c r="B14" s="9">
        <v>380</v>
      </c>
      <c r="C14" t="s">
        <v>32</v>
      </c>
      <c r="E14" s="14"/>
      <c r="F14" s="9">
        <v>200</v>
      </c>
      <c r="G14" t="s">
        <v>32</v>
      </c>
      <c r="H14" s="9"/>
      <c r="I14" s="9"/>
      <c r="J14" s="9"/>
      <c r="K14" s="9"/>
    </row>
    <row r="15" spans="1:12" x14ac:dyDescent="0.2">
      <c r="A15" t="s">
        <v>56</v>
      </c>
      <c r="B15" s="9">
        <v>240</v>
      </c>
      <c r="C15" t="s">
        <v>32</v>
      </c>
      <c r="E15" s="14"/>
      <c r="F15" s="9">
        <v>200</v>
      </c>
      <c r="G15" t="s">
        <v>32</v>
      </c>
      <c r="H15" s="9"/>
      <c r="I15" s="9"/>
      <c r="J15" s="9"/>
      <c r="K15" s="9"/>
    </row>
    <row r="16" spans="1:12" x14ac:dyDescent="0.2">
      <c r="A16" t="s">
        <v>2</v>
      </c>
      <c r="B16" s="9">
        <v>360</v>
      </c>
      <c r="C16" t="s">
        <v>32</v>
      </c>
      <c r="E16" s="14"/>
      <c r="F16" s="9">
        <v>200</v>
      </c>
      <c r="G16" t="s">
        <v>32</v>
      </c>
      <c r="H16" s="9"/>
      <c r="I16" s="9"/>
      <c r="J16" s="9"/>
      <c r="K16" s="9"/>
    </row>
    <row r="17" spans="1:11" x14ac:dyDescent="0.2">
      <c r="A17" t="s">
        <v>18</v>
      </c>
      <c r="B17" s="9">
        <v>204</v>
      </c>
      <c r="C17" t="s">
        <v>32</v>
      </c>
      <c r="E17" s="9">
        <v>3000</v>
      </c>
      <c r="F17" s="9">
        <v>200</v>
      </c>
      <c r="G17" t="s">
        <v>32</v>
      </c>
      <c r="H17" s="9"/>
      <c r="I17" s="9"/>
      <c r="J17" s="9"/>
      <c r="K17" s="9"/>
    </row>
    <row r="18" spans="1:11" x14ac:dyDescent="0.2">
      <c r="A18" t="s">
        <v>1</v>
      </c>
      <c r="B18" s="9">
        <v>1215</v>
      </c>
      <c r="C18" t="s">
        <v>37</v>
      </c>
      <c r="E18" s="9">
        <v>3000</v>
      </c>
      <c r="F18" s="14"/>
      <c r="H18" s="9"/>
      <c r="I18" s="9"/>
      <c r="J18" s="9"/>
      <c r="K18" s="9"/>
    </row>
    <row r="19" spans="1:11" x14ac:dyDescent="0.2">
      <c r="A19" t="s">
        <v>57</v>
      </c>
      <c r="B19" s="9">
        <v>402</v>
      </c>
      <c r="C19" t="s">
        <v>32</v>
      </c>
      <c r="E19" s="9">
        <v>3000</v>
      </c>
      <c r="F19" s="14"/>
      <c r="H19" s="9"/>
      <c r="I19" s="9"/>
      <c r="J19" s="9"/>
      <c r="K19" s="9"/>
    </row>
    <row r="20" spans="1:11" x14ac:dyDescent="0.2">
      <c r="A20" t="s">
        <v>8</v>
      </c>
      <c r="B20" s="9">
        <v>358</v>
      </c>
      <c r="C20" t="s">
        <v>32</v>
      </c>
      <c r="E20" s="9">
        <v>3000</v>
      </c>
      <c r="F20" s="14"/>
      <c r="H20" s="9"/>
      <c r="I20" s="9"/>
      <c r="J20" s="9"/>
      <c r="K20" s="9"/>
    </row>
    <row r="21" spans="1:11" x14ac:dyDescent="0.2">
      <c r="A21" t="s">
        <v>12</v>
      </c>
      <c r="B21" s="9">
        <v>180</v>
      </c>
      <c r="C21" t="s">
        <v>32</v>
      </c>
      <c r="E21" s="9">
        <v>3000</v>
      </c>
      <c r="F21" s="14"/>
      <c r="H21" s="9"/>
      <c r="I21" s="9"/>
      <c r="J21" s="9"/>
      <c r="K21" s="9"/>
    </row>
    <row r="22" spans="1:11" x14ac:dyDescent="0.2">
      <c r="A22" t="s">
        <v>44</v>
      </c>
      <c r="B22" s="9">
        <v>1182</v>
      </c>
      <c r="C22" t="s">
        <v>37</v>
      </c>
      <c r="E22" s="14"/>
      <c r="F22" s="14"/>
      <c r="H22" s="9"/>
      <c r="I22" s="9"/>
      <c r="J22" s="9"/>
      <c r="K22" s="9"/>
    </row>
    <row r="23" spans="1:11" x14ac:dyDescent="0.2">
      <c r="A23" t="s">
        <v>33</v>
      </c>
      <c r="B23" s="9">
        <v>635</v>
      </c>
      <c r="C23" t="s">
        <v>37</v>
      </c>
      <c r="E23" s="14"/>
      <c r="F23" s="14"/>
      <c r="H23" s="9"/>
      <c r="I23" s="9"/>
      <c r="J23" s="9"/>
      <c r="K23" s="9"/>
    </row>
    <row r="24" spans="1:11" x14ac:dyDescent="0.2">
      <c r="A24" t="s">
        <v>58</v>
      </c>
      <c r="B24" s="9">
        <v>115</v>
      </c>
      <c r="C24" t="s">
        <v>32</v>
      </c>
      <c r="E24" s="14"/>
      <c r="F24" s="9">
        <v>200</v>
      </c>
      <c r="G24" t="s">
        <v>32</v>
      </c>
      <c r="H24" s="9"/>
      <c r="I24" s="9"/>
      <c r="J24" s="9"/>
      <c r="K24" s="9"/>
    </row>
    <row r="25" spans="1:11" x14ac:dyDescent="0.2">
      <c r="A25" t="s">
        <v>59</v>
      </c>
      <c r="B25" s="9">
        <v>188</v>
      </c>
      <c r="C25" t="s">
        <v>32</v>
      </c>
      <c r="E25" s="14"/>
      <c r="F25" s="9">
        <v>200</v>
      </c>
      <c r="G25" t="s">
        <v>32</v>
      </c>
      <c r="H25" s="9"/>
      <c r="I25" s="9"/>
      <c r="J25" s="9"/>
      <c r="K25" s="9"/>
    </row>
    <row r="26" spans="1:11" x14ac:dyDescent="0.2">
      <c r="A26" t="s">
        <v>16</v>
      </c>
      <c r="B26" s="9">
        <v>65</v>
      </c>
      <c r="C26" t="s">
        <v>32</v>
      </c>
      <c r="D26" s="9"/>
      <c r="E26" s="14"/>
      <c r="F26" s="9">
        <v>200</v>
      </c>
      <c r="G26" t="s">
        <v>32</v>
      </c>
      <c r="H26" s="9"/>
      <c r="I26" s="9"/>
      <c r="J26" s="9"/>
      <c r="K26" s="9"/>
    </row>
    <row r="27" spans="1:11" x14ac:dyDescent="0.2">
      <c r="A27" t="s">
        <v>60</v>
      </c>
      <c r="B27" s="9">
        <v>115</v>
      </c>
      <c r="C27" t="s">
        <v>32</v>
      </c>
      <c r="D27" s="9"/>
      <c r="E27" s="14"/>
      <c r="F27" s="9">
        <v>200</v>
      </c>
      <c r="G27" t="s">
        <v>32</v>
      </c>
      <c r="H27" s="9"/>
      <c r="I27" s="9"/>
      <c r="J27" s="9"/>
      <c r="K27" s="9"/>
    </row>
    <row r="28" spans="1:11" x14ac:dyDescent="0.2">
      <c r="A28" t="s">
        <v>61</v>
      </c>
      <c r="B28" s="9">
        <v>46</v>
      </c>
      <c r="C28" t="s">
        <v>32</v>
      </c>
      <c r="D28" s="9"/>
      <c r="E28" s="14"/>
      <c r="F28" s="9">
        <v>200</v>
      </c>
      <c r="G28" t="s">
        <v>32</v>
      </c>
      <c r="H28" s="9"/>
      <c r="I28" s="9"/>
      <c r="J28" s="9"/>
      <c r="K28" s="9"/>
    </row>
    <row r="29" spans="1:11" x14ac:dyDescent="0.2">
      <c r="A29" t="s">
        <v>62</v>
      </c>
      <c r="B29" s="9">
        <v>38</v>
      </c>
      <c r="C29" t="s">
        <v>32</v>
      </c>
      <c r="D29" s="9"/>
      <c r="E29" s="14"/>
      <c r="F29" s="9">
        <v>200</v>
      </c>
      <c r="G29" t="s">
        <v>32</v>
      </c>
      <c r="H29" s="9"/>
      <c r="I29" s="9"/>
      <c r="J29" s="9"/>
      <c r="K29" s="9"/>
    </row>
    <row r="30" spans="1:11" x14ac:dyDescent="0.2">
      <c r="A30" t="s">
        <v>63</v>
      </c>
      <c r="B30" s="9">
        <v>60</v>
      </c>
      <c r="C30" t="s">
        <v>32</v>
      </c>
      <c r="D30" s="9"/>
      <c r="E30" s="14"/>
      <c r="F30" s="9">
        <v>200</v>
      </c>
      <c r="G30" t="s">
        <v>32</v>
      </c>
      <c r="H30" s="9"/>
      <c r="I30" s="9"/>
      <c r="J30" s="9"/>
      <c r="K30" s="9"/>
    </row>
    <row r="31" spans="1:11" x14ac:dyDescent="0.2">
      <c r="A31" t="s">
        <v>34</v>
      </c>
      <c r="B31" s="9">
        <v>44</v>
      </c>
      <c r="C31" t="s">
        <v>32</v>
      </c>
      <c r="D31" s="9"/>
      <c r="E31" s="14"/>
      <c r="F31" s="9">
        <v>200</v>
      </c>
      <c r="G31" t="s">
        <v>32</v>
      </c>
      <c r="H31" s="9"/>
      <c r="I31" s="9"/>
      <c r="J31" s="9"/>
      <c r="K31" s="9"/>
    </row>
    <row r="32" spans="1:11" x14ac:dyDescent="0.2">
      <c r="A32" t="s">
        <v>64</v>
      </c>
      <c r="B32" s="9">
        <v>46</v>
      </c>
      <c r="C32" t="s">
        <v>32</v>
      </c>
      <c r="D32" s="9"/>
      <c r="E32" s="14"/>
      <c r="F32" s="9"/>
      <c r="G32" s="9"/>
      <c r="H32" s="9"/>
      <c r="I32" s="9"/>
      <c r="J32" s="9"/>
      <c r="K32" s="9"/>
    </row>
    <row r="33" spans="1:11" x14ac:dyDescent="0.2">
      <c r="A33" t="s">
        <v>24</v>
      </c>
      <c r="B33" s="9">
        <v>44</v>
      </c>
      <c r="C33" t="s">
        <v>32</v>
      </c>
      <c r="D33" s="9"/>
      <c r="E33" s="14"/>
      <c r="F33" s="9">
        <v>200</v>
      </c>
      <c r="G33" t="s">
        <v>32</v>
      </c>
      <c r="H33" s="9"/>
      <c r="I33" s="9"/>
      <c r="J33" s="9"/>
      <c r="K33" s="9"/>
    </row>
    <row r="34" spans="1:11" x14ac:dyDescent="0.2">
      <c r="A34" t="s">
        <v>43</v>
      </c>
      <c r="B34" s="9"/>
      <c r="D34" s="9"/>
      <c r="E34" s="14"/>
      <c r="F34" s="9"/>
      <c r="H34" s="9"/>
      <c r="I34" s="9"/>
      <c r="J34" s="9"/>
      <c r="K34" s="9"/>
    </row>
    <row r="35" spans="1:11" x14ac:dyDescent="0.2">
      <c r="A35" t="s">
        <v>65</v>
      </c>
      <c r="B35" s="9"/>
      <c r="D35" s="9"/>
      <c r="E35" s="14"/>
      <c r="F35" s="9"/>
      <c r="H35" s="9"/>
      <c r="I35" s="9"/>
      <c r="J35" s="9"/>
      <c r="K35" s="9"/>
    </row>
    <row r="36" spans="1:11" x14ac:dyDescent="0.2">
      <c r="A36" t="s">
        <v>66</v>
      </c>
      <c r="B36" s="9"/>
      <c r="D36" s="9"/>
      <c r="E36" s="14"/>
      <c r="F36" s="9"/>
      <c r="H36" s="9"/>
      <c r="I36" s="9"/>
      <c r="J36" s="9"/>
      <c r="K36" s="9"/>
    </row>
    <row r="37" spans="1:11" x14ac:dyDescent="0.2">
      <c r="A37" t="s">
        <v>67</v>
      </c>
      <c r="B37" s="9"/>
      <c r="D37" s="9"/>
      <c r="E37" s="14"/>
      <c r="F37" s="9"/>
      <c r="H37" s="9"/>
      <c r="I37" s="9"/>
      <c r="J37" s="9"/>
      <c r="K37" s="9"/>
    </row>
    <row r="38" spans="1:11" x14ac:dyDescent="0.2">
      <c r="A38" t="s">
        <v>68</v>
      </c>
      <c r="B38" s="9"/>
      <c r="D38" s="9"/>
      <c r="E38" s="14"/>
      <c r="F38" s="9"/>
      <c r="H38" s="9"/>
      <c r="I38" s="9"/>
      <c r="J38" s="9"/>
      <c r="K38" s="9"/>
    </row>
    <row r="39" spans="1:11" x14ac:dyDescent="0.2">
      <c r="A39" t="s">
        <v>28</v>
      </c>
      <c r="B39" s="9"/>
      <c r="D39" s="9"/>
      <c r="E39" s="14"/>
      <c r="F39" s="9"/>
      <c r="H39" s="9"/>
      <c r="I39" s="9"/>
      <c r="J39" s="9"/>
      <c r="K39" s="9"/>
    </row>
    <row r="40" spans="1:11" x14ac:dyDescent="0.2">
      <c r="A40" t="s">
        <v>69</v>
      </c>
      <c r="B40" s="9"/>
      <c r="D40" s="9"/>
      <c r="E40" s="14"/>
      <c r="F40" s="9"/>
      <c r="H40" s="9"/>
      <c r="I40" s="9"/>
      <c r="J40" s="9"/>
      <c r="K40" s="9"/>
    </row>
    <row r="41" spans="1:11" x14ac:dyDescent="0.2">
      <c r="A41" t="s">
        <v>70</v>
      </c>
      <c r="B41" s="9"/>
      <c r="D41" s="9"/>
      <c r="E41" s="9"/>
      <c r="F41" s="9"/>
      <c r="G41" s="9"/>
      <c r="H41" s="9"/>
      <c r="I41" s="9"/>
      <c r="J41" s="9"/>
      <c r="K41" s="9"/>
    </row>
    <row r="42" spans="1:11" x14ac:dyDescent="0.2">
      <c r="A42" t="s">
        <v>71</v>
      </c>
      <c r="B42" s="9"/>
      <c r="D42" s="9"/>
      <c r="E42" s="9"/>
      <c r="F42" s="9"/>
      <c r="G42" s="9"/>
      <c r="H42" s="9"/>
      <c r="I42" s="9"/>
      <c r="J42" s="9"/>
      <c r="K42" s="9"/>
    </row>
    <row r="43" spans="1:11" x14ac:dyDescent="0.2">
      <c r="A43" t="s">
        <v>72</v>
      </c>
      <c r="B43" s="9"/>
      <c r="D43" s="9"/>
      <c r="E43" s="9"/>
      <c r="F43" s="9"/>
      <c r="G43" s="9"/>
      <c r="H43" s="9"/>
      <c r="I43" s="9"/>
      <c r="J43" s="9"/>
      <c r="K43" s="9"/>
    </row>
    <row r="45" spans="1:11" x14ac:dyDescent="0.15">
      <c r="A45" t="s">
        <v>73</v>
      </c>
      <c r="B45" s="10"/>
      <c r="C45" s="10"/>
    </row>
    <row r="46" spans="1:11" x14ac:dyDescent="0.2">
      <c r="A46" t="s">
        <v>23</v>
      </c>
      <c r="B46" s="11"/>
      <c r="C46" s="11"/>
      <c r="D46" s="13"/>
      <c r="E46" s="13"/>
    </row>
    <row r="47" spans="1:11" x14ac:dyDescent="0.2">
      <c r="A47" t="s">
        <v>74</v>
      </c>
      <c r="D47" s="13"/>
      <c r="E47" s="13"/>
    </row>
    <row r="48" spans="1:11" x14ac:dyDescent="0.2">
      <c r="A48" t="s">
        <v>75</v>
      </c>
      <c r="D48" s="13"/>
      <c r="E48" s="13"/>
    </row>
    <row r="50" spans="1:4" x14ac:dyDescent="0.2">
      <c r="A50" s="5" t="s">
        <v>25</v>
      </c>
    </row>
    <row r="51" spans="1:4" x14ac:dyDescent="0.2">
      <c r="A51" t="s">
        <v>76</v>
      </c>
      <c r="B51" s="12" t="s">
        <v>77</v>
      </c>
      <c r="C51" s="12" t="s">
        <v>78</v>
      </c>
      <c r="D51" s="12" t="s">
        <v>79</v>
      </c>
    </row>
    <row r="52" spans="1:4" x14ac:dyDescent="0.2">
      <c r="A52" t="s">
        <v>80</v>
      </c>
      <c r="B52" s="12" t="s">
        <v>27</v>
      </c>
      <c r="C52" s="12" t="s">
        <v>79</v>
      </c>
      <c r="D52" s="12"/>
    </row>
    <row r="53" spans="1:4" x14ac:dyDescent="0.2">
      <c r="B53" s="13"/>
      <c r="C53" s="13"/>
    </row>
    <row r="55" spans="1:4" x14ac:dyDescent="0.2">
      <c r="A55" s="5" t="s">
        <v>35</v>
      </c>
    </row>
    <row r="56" spans="1:4" x14ac:dyDescent="0.2">
      <c r="A56" t="str">
        <f>A51&amp;B51</f>
        <v>陽性者(濃厚接触者)発生施設訪問系で陽性者等に1日以上対応又は訪問系以外で1日以上勤務</v>
      </c>
      <c r="B56">
        <v>20</v>
      </c>
    </row>
    <row r="57" spans="1:4" x14ac:dyDescent="0.2">
      <c r="A57" t="str">
        <f>A51&amp;C51</f>
        <v>陽性者(濃厚接触者)発生施設訪問系で陽性者等への対応はないが対象期間に10日以上勤務</v>
      </c>
      <c r="B57">
        <v>5</v>
      </c>
    </row>
    <row r="58" spans="1:4" x14ac:dyDescent="0.2">
      <c r="A58" t="str">
        <f>A51&amp;D51</f>
        <v>陽性者(濃厚接触者)発生施設対象期間の勤務が9日以下</v>
      </c>
      <c r="B58">
        <v>0</v>
      </c>
    </row>
    <row r="59" spans="1:4" x14ac:dyDescent="0.2">
      <c r="A59" t="str">
        <f>A52&amp;B52</f>
        <v>その他の施設対象期間に10日以上勤務</v>
      </c>
      <c r="B59">
        <v>5</v>
      </c>
    </row>
    <row r="60" spans="1:4" x14ac:dyDescent="0.2">
      <c r="A60" t="str">
        <f>A52&amp;C52</f>
        <v>その他の施設対象期間の勤務が9日以下</v>
      </c>
      <c r="B60">
        <v>0</v>
      </c>
    </row>
    <row r="65" spans="1:1" x14ac:dyDescent="0.2">
      <c r="A65" t="s">
        <v>5</v>
      </c>
    </row>
    <row r="66" spans="1:1" x14ac:dyDescent="0.2">
      <c r="A66" t="s">
        <v>7</v>
      </c>
    </row>
    <row r="69" spans="1:1" x14ac:dyDescent="0.2">
      <c r="A69" t="s">
        <v>81</v>
      </c>
    </row>
    <row r="70" spans="1:1" x14ac:dyDescent="0.2">
      <c r="A70" t="s">
        <v>82</v>
      </c>
    </row>
    <row r="71" spans="1:1" x14ac:dyDescent="0.2">
      <c r="A71" t="s">
        <v>14</v>
      </c>
    </row>
    <row r="72" spans="1:1" x14ac:dyDescent="0.2">
      <c r="A72" t="s">
        <v>19</v>
      </c>
    </row>
    <row r="73" spans="1:1" x14ac:dyDescent="0.2">
      <c r="A73" t="s">
        <v>83</v>
      </c>
    </row>
    <row r="74" spans="1:1" x14ac:dyDescent="0.2">
      <c r="A74" t="s">
        <v>36</v>
      </c>
    </row>
    <row r="75" spans="1:1" x14ac:dyDescent="0.2">
      <c r="A75" t="s">
        <v>84</v>
      </c>
    </row>
    <row r="76" spans="1:1" x14ac:dyDescent="0.2">
      <c r="A76" t="s">
        <v>85</v>
      </c>
    </row>
    <row r="77" spans="1:1" x14ac:dyDescent="0.2">
      <c r="A77" t="s">
        <v>86</v>
      </c>
    </row>
    <row r="78" spans="1:1" x14ac:dyDescent="0.2">
      <c r="A78" t="s">
        <v>87</v>
      </c>
    </row>
    <row r="79" spans="1:1" x14ac:dyDescent="0.2">
      <c r="A79" t="s">
        <v>88</v>
      </c>
    </row>
    <row r="80" spans="1:1" x14ac:dyDescent="0.2">
      <c r="A80" t="s">
        <v>4</v>
      </c>
    </row>
    <row r="81" spans="1:1" x14ac:dyDescent="0.2">
      <c r="A81" t="s">
        <v>6</v>
      </c>
    </row>
    <row r="82" spans="1:1" x14ac:dyDescent="0.2">
      <c r="A82" t="s">
        <v>89</v>
      </c>
    </row>
    <row r="83" spans="1:1" x14ac:dyDescent="0.2">
      <c r="A83" t="s">
        <v>10</v>
      </c>
    </row>
    <row r="84" spans="1:1" x14ac:dyDescent="0.2">
      <c r="A84" t="s">
        <v>90</v>
      </c>
    </row>
    <row r="85" spans="1:1" x14ac:dyDescent="0.2">
      <c r="A85" t="s">
        <v>91</v>
      </c>
    </row>
    <row r="86" spans="1:1" x14ac:dyDescent="0.2">
      <c r="A86" t="s">
        <v>92</v>
      </c>
    </row>
    <row r="87" spans="1:1" x14ac:dyDescent="0.2">
      <c r="A87" t="s">
        <v>11</v>
      </c>
    </row>
    <row r="88" spans="1:1" x14ac:dyDescent="0.2">
      <c r="A88" t="s">
        <v>93</v>
      </c>
    </row>
    <row r="89" spans="1:1" x14ac:dyDescent="0.2">
      <c r="A89" t="s">
        <v>20</v>
      </c>
    </row>
    <row r="90" spans="1:1" x14ac:dyDescent="0.2">
      <c r="A90" t="s">
        <v>15</v>
      </c>
    </row>
    <row r="91" spans="1:1" x14ac:dyDescent="0.2">
      <c r="A91" t="s">
        <v>94</v>
      </c>
    </row>
    <row r="92" spans="1:1" x14ac:dyDescent="0.2">
      <c r="A92" t="s">
        <v>95</v>
      </c>
    </row>
    <row r="93" spans="1:1" x14ac:dyDescent="0.2">
      <c r="A93" t="s">
        <v>96</v>
      </c>
    </row>
    <row r="94" spans="1:1" x14ac:dyDescent="0.2">
      <c r="A94" t="s">
        <v>97</v>
      </c>
    </row>
    <row r="95" spans="1:1" x14ac:dyDescent="0.2">
      <c r="A95" t="s">
        <v>26</v>
      </c>
    </row>
    <row r="96" spans="1:1" x14ac:dyDescent="0.2">
      <c r="A96" t="s">
        <v>39</v>
      </c>
    </row>
    <row r="97" spans="1:1" x14ac:dyDescent="0.2">
      <c r="A97" t="s">
        <v>98</v>
      </c>
    </row>
    <row r="98" spans="1:1" x14ac:dyDescent="0.2">
      <c r="A98" t="s">
        <v>45</v>
      </c>
    </row>
    <row r="99" spans="1:1" x14ac:dyDescent="0.2">
      <c r="A99" t="s">
        <v>99</v>
      </c>
    </row>
    <row r="100" spans="1:1" x14ac:dyDescent="0.2">
      <c r="A100" t="s">
        <v>3</v>
      </c>
    </row>
    <row r="101" spans="1:1" x14ac:dyDescent="0.2">
      <c r="A101" t="s">
        <v>100</v>
      </c>
    </row>
    <row r="102" spans="1:1" x14ac:dyDescent="0.2">
      <c r="A102" t="s">
        <v>17</v>
      </c>
    </row>
    <row r="103" spans="1:1" x14ac:dyDescent="0.2">
      <c r="A103" t="s">
        <v>29</v>
      </c>
    </row>
    <row r="104" spans="1:1" x14ac:dyDescent="0.2">
      <c r="A104" t="s">
        <v>101</v>
      </c>
    </row>
    <row r="105" spans="1:1" x14ac:dyDescent="0.2">
      <c r="A105" t="s">
        <v>102</v>
      </c>
    </row>
    <row r="106" spans="1:1" x14ac:dyDescent="0.2">
      <c r="A106" t="s">
        <v>13</v>
      </c>
    </row>
    <row r="107" spans="1:1" x14ac:dyDescent="0.2">
      <c r="A107" t="s">
        <v>103</v>
      </c>
    </row>
    <row r="108" spans="1:1" x14ac:dyDescent="0.2">
      <c r="A108" t="s">
        <v>104</v>
      </c>
    </row>
    <row r="109" spans="1:1" x14ac:dyDescent="0.2">
      <c r="A109" t="s">
        <v>105</v>
      </c>
    </row>
    <row r="110" spans="1:1" x14ac:dyDescent="0.2">
      <c r="A110" t="s">
        <v>106</v>
      </c>
    </row>
    <row r="111" spans="1:1" x14ac:dyDescent="0.2">
      <c r="A111" t="s">
        <v>107</v>
      </c>
    </row>
    <row r="112" spans="1:1" x14ac:dyDescent="0.2">
      <c r="A112" t="s">
        <v>108</v>
      </c>
    </row>
    <row r="113" spans="1:1" x14ac:dyDescent="0.2">
      <c r="A113" t="s">
        <v>53</v>
      </c>
    </row>
    <row r="114" spans="1:1" x14ac:dyDescent="0.2">
      <c r="A114" t="s">
        <v>109</v>
      </c>
    </row>
    <row r="115" spans="1:1" x14ac:dyDescent="0.2">
      <c r="A115" t="s">
        <v>110</v>
      </c>
    </row>
  </sheetData>
  <phoneticPr fontId="19"/>
  <pageMargins left="0.7" right="0.7" top="0.75" bottom="0.75" header="0.3" footer="0.3"/>
  <pageSetup paperSize="9" scale="6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a0b226-eafb-482f-96f5-5d034a9fae7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9847F1C4C0054B8001216C068C7A2C" ma:contentTypeVersion="10" ma:contentTypeDescription="新しいドキュメントを作成します。" ma:contentTypeScope="" ma:versionID="df9755d7dbf163c58e608c5d05bbc3e1">
  <xsd:schema xmlns:xsd="http://www.w3.org/2001/XMLSchema" xmlns:xs="http://www.w3.org/2001/XMLSchema" xmlns:p="http://schemas.microsoft.com/office/2006/metadata/properties" xmlns:ns3="2ea0b226-eafb-482f-96f5-5d034a9fae71" targetNamespace="http://schemas.microsoft.com/office/2006/metadata/properties" ma:root="true" ma:fieldsID="2f79a6da4533239faa25b2bc80670554" ns3:_="">
    <xsd:import namespace="2ea0b226-eafb-482f-96f5-5d034a9fae7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_activity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a0b226-eafb-482f-96f5-5d034a9fae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386748-A9C0-434F-82A4-99EF841D0948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2ea0b226-eafb-482f-96f5-5d034a9fae71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62F5A43-E799-4CCF-B6E6-BDEAFBFD58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70B470-1EB2-4B01-830E-C322E1B141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a0b226-eafb-482f-96f5-5d034a9fae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内訳書（介護）</vt:lpstr>
      <vt:lpstr>内訳書（障害）</vt:lpstr>
      <vt:lpstr>内訳書（救護）</vt:lpstr>
      <vt:lpstr>内訳書（医療機関）</vt:lpstr>
      <vt:lpstr>内訳書（薬局）</vt:lpstr>
      <vt:lpstr>内訳書（助産所、施術所、歯科技工所用）</vt:lpstr>
      <vt:lpstr>内訳書（保育施設）</vt:lpstr>
      <vt:lpstr>計算用</vt:lpstr>
      <vt:lpstr>'内訳書（医療機関）'!Print_Area</vt:lpstr>
      <vt:lpstr>'内訳書（介護）'!Print_Area</vt:lpstr>
      <vt:lpstr>'内訳書（救護）'!Print_Area</vt:lpstr>
      <vt:lpstr>'内訳書（助産所、施術所、歯科技工所用）'!Print_Area</vt:lpstr>
      <vt:lpstr>'内訳書（障害）'!Print_Area</vt:lpstr>
      <vt:lpstr>'内訳書（保育施設）'!Print_Area</vt:lpstr>
      <vt:lpstr>'内訳書（薬局）'!Print_Area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山梨県</cp:lastModifiedBy>
  <cp:lastPrinted>2026-01-13T05:27:44Z</cp:lastPrinted>
  <dcterms:created xsi:type="dcterms:W3CDTF">2018-06-19T01:27:02Z</dcterms:created>
  <dcterms:modified xsi:type="dcterms:W3CDTF">2026-01-16T02:40:08Z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2.1.13.0</vt:lpwstr>
      <vt:lpwstr>2.1.7.0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2023-01-27T08:23:55Z</vt:filetime>
  </property>
  <property fmtid="{D5CDD505-2E9C-101B-9397-08002B2CF9AE}" pid="2" name="ContentTypeId">
    <vt:lpwstr>0x010100EC9847F1C4C0054B8001216C068C7A2C</vt:lpwstr>
  </property>
</Properties>
</file>