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ma81tbym\Desktop\"/>
    </mc:Choice>
  </mc:AlternateContent>
  <xr:revisionPtr revIDLastSave="0" documentId="8_{563867DB-FE74-451B-BF6F-7B44C9BB5A26}"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3" i="12" l="1"/>
  <c r="AA23" i="12"/>
  <c r="Q23" i="12"/>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CO37" i="10"/>
  <c r="BE37" i="10"/>
  <c r="AM37" i="10"/>
  <c r="CO36" i="10"/>
  <c r="BE36" i="10"/>
  <c r="AM36" i="10"/>
  <c r="CO35" i="10"/>
  <c r="AM35" i="10"/>
  <c r="CO34" i="10"/>
  <c r="AM34" i="10"/>
  <c r="C34" i="10"/>
  <c r="C35" i="10" s="1"/>
  <c r="C36" i="10" l="1"/>
  <c r="C37" i="10" s="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U38" i="10" s="1"/>
  <c r="BE34" i="10" l="1"/>
  <c r="BE35" i="10" s="1"/>
  <c r="BW34" i="10" l="1"/>
  <c r="BW35" i="10" s="1"/>
  <c r="BW36" i="10" s="1"/>
  <c r="BW37" i="10" s="1"/>
  <c r="BW38" i="10" s="1"/>
  <c r="BW39" i="10" s="1"/>
  <c r="BW40" i="10" s="1"/>
  <c r="BW41" i="10" s="1"/>
</calcChain>
</file>

<file path=xl/sharedStrings.xml><?xml version="1.0" encoding="utf-8"?>
<sst xmlns="http://schemas.openxmlformats.org/spreadsheetml/2006/main" count="1148" uniqueCount="567">
  <si>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</si>
  <si>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</si>
  <si>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</si>
  <si>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</si>
  <si>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</si>
  <si>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</si>
  <si>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</si>
  <si>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</si>
  <si>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</si>
  <si>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</si>
  <si>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</si>
  <si>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</si>
  <si>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</si>
  <si>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</si>
  <si>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</si>
  <si>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</si>
  <si>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</si>
  <si>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</si>
  <si>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</si>
  <si>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</si>
  <si>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</si>
  <si>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</si>
  <si>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</si>
  <si>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</si>
  <si>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</si>
  <si>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</si>
  <si>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</si>
  <si>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</si>
  <si>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</si>
  <si>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</si>
  <si>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</si>
  <si>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</si>
  <si>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</si>
  <si>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</si>
  <si>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</si>
  <si>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</si>
  <si>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</si>
  <si>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</si>
  <si>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</si>
  <si>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</si>
  <si>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</si>
  <si>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</si>
  <si>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</si>
  <si>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</si>
  <si>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</si>
  <si>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</si>
  <si>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</si>
  <si>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</si>
  <si>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</si>
  <si>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</si>
  <si>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</si>
  <si>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</si>
  <si>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</si>
  <si>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</si>
  <si>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</si>
  <si>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</si>
  <si>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</si>
  <si>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</si>
  <si>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</si>
  <si>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</si>
  <si>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</si>
  <si>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</si>
  <si>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</si>
  <si>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</si>
  <si>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</si>
  <si>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</si>
  <si>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</si>
  <si>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</si>
  <si>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</si>
  <si>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</si>
  <si>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</si>
  <si>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</si>
  <si>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</si>
  <si>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</si>
  <si>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</si>
  <si>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</si>
  <si>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</si>
  <si>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</si>
  <si>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</si>
  <si>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</si>
  <si>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</si>
  <si>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</si>
  <si>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</si>
  <si>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</si>
  <si>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</si>
  <si>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</si>
  <si>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</si>
  <si>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</si>
  <si>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</si>
  <si>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</si>
  <si>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</si>
  <si>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</si>
  <si>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</si>
  <si>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</si>
  <si>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丹波山村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</si>
  <si>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</si>
  <si>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</si>
  <si>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</si>
  <si>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</si>
  <si>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</si>
  <si>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</si>
  <si>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</si>
  <si>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</si>
  <si>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</si>
  <si>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</si>
  <si>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</si>
  <si>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</si>
  <si>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</si>
  <si>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</si>
  <si>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</si>
  <si>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</si>
  <si>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</si>
  <si>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</si>
  <si>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</si>
  <si>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</si>
  <si>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</si>
  <si>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</si>
  <si>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</si>
  <si>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</si>
  <si>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</si>
  <si>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</si>
  <si>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</si>
  <si>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</si>
  <si>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</si>
  <si>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</si>
  <si>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</si>
  <si>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</si>
  <si>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</si>
  <si>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</si>
  <si>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</si>
  <si>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</si>
  <si>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</si>
  <si>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</si>
  <si>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</si>
  <si>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</si>
  <si>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</si>
  <si>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</si>
  <si>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</si>
  <si>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</si>
  <si>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</si>
  <si>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</si>
  <si>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-3.9</t>
    <phoneticPr fontId="5"/>
  </si>
  <si>
    <t>基準財政需要額</t>
    <phoneticPr fontId="26"/>
  </si>
  <si>
    <t>うち日本人(％)</t>
    <phoneticPr fontId="5"/>
  </si>
  <si>
    <t>-4.1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</si>
  <si>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</si>
  <si>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</si>
  <si>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</si>
  <si>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</si>
  <si>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</si>
  <si>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</si>
  <si>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</si>
  <si>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</si>
  <si>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</si>
  <si>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</si>
  <si>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</si>
  <si>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</si>
  <si>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</si>
  <si>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</si>
  <si>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</si>
  <si>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</si>
  <si>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</si>
  <si>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</si>
  <si>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</si>
  <si>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</si>
  <si>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</si>
  <si>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</si>
  <si>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</si>
  <si>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</si>
  <si>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</si>
  <si>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</si>
  <si>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</si>
  <si>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</si>
  <si>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</si>
  <si>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</si>
  <si>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</si>
  <si>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</si>
  <si>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</si>
  <si>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</si>
  <si>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</si>
  <si>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</si>
  <si>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</si>
  <si>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</si>
  <si>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</si>
  <si>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</si>
  <si>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</si>
  <si>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</si>
  <si>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</si>
  <si>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</si>
  <si>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</si>
  <si>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</si>
  <si>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</si>
  <si>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</si>
  <si>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</si>
  <si>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</si>
  <si>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</si>
  <si>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</si>
  <si>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</si>
  <si>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</si>
  <si>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</si>
  <si>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</si>
  <si>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</si>
  <si>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</si>
  <si>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山梨県丹波山村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</si>
  <si>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</si>
  <si>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</si>
  <si>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</si>
  <si>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</si>
  <si>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</si>
  <si>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</si>
  <si>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</si>
  <si>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</si>
  <si>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</si>
  <si>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</si>
  <si>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</si>
  <si>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</si>
  <si>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</si>
  <si>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</si>
  <si>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</si>
  <si>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</si>
  <si>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</si>
  <si>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</si>
  <si>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</si>
  <si>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</si>
  <si>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</si>
  <si>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</si>
  <si>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</si>
  <si>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</si>
  <si>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</si>
  <si>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</si>
  <si>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</si>
  <si>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</si>
  <si>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</si>
  <si>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</si>
  <si>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</si>
  <si>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</si>
  <si>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</si>
  <si>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</si>
  <si>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</si>
  <si>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</si>
  <si>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</si>
  <si>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</si>
  <si>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</si>
  <si>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</si>
  <si>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</si>
  <si>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</si>
  <si>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</si>
  <si>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</si>
  <si>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</si>
  <si>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</si>
  <si>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</si>
  <si>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</si>
  <si>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</si>
  <si>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</si>
  <si>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</si>
  <si>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</si>
  <si>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</si>
  <si>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</si>
  <si>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</si>
  <si>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</si>
  <si>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</si>
  <si>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</si>
  <si>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</si>
  <si>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</si>
  <si>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</si>
  <si>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</si>
  <si>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</si>
  <si>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</si>
  <si>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</si>
  <si>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</si>
  <si>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</si>
  <si>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</si>
  <si>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</si>
  <si>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</si>
  <si>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</si>
  <si>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</si>
  <si>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</si>
  <si>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</si>
  <si>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</si>
  <si>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</si>
  <si>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</si>
  <si>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</si>
  <si>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</si>
  <si>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</si>
  <si>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</si>
  <si>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</si>
  <si>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</si>
  <si>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</si>
  <si>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</si>
  <si>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</si>
  <si>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</si>
  <si>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</si>
  <si>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</si>
  <si>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</si>
  <si>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</si>
  <si>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</si>
  <si>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</si>
  <si>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</si>
  <si>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</si>
  <si>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</si>
  <si>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</si>
  <si>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</si>
  <si>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</si>
  <si>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</si>
  <si>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</si>
  <si>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</si>
  <si>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</si>
  <si>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</si>
  <si>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</si>
  <si>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</si>
  <si>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</si>
  <si>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</si>
  <si>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</si>
  <si>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</si>
  <si>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</si>
  <si>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</si>
  <si>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</si>
  <si>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</si>
  <si>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</si>
  <si>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</si>
  <si>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</si>
  <si>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</si>
  <si>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</si>
  <si>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</si>
  <si>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</si>
  <si>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</si>
  <si>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</si>
  <si>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</si>
  <si>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</si>
  <si>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</si>
  <si>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</si>
  <si>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</si>
  <si>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</si>
  <si>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</si>
  <si>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</si>
  <si>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</si>
  <si>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</si>
  <si>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</si>
  <si>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</si>
  <si>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</si>
  <si>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</si>
  <si>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</si>
  <si>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</si>
  <si>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</si>
  <si>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</si>
  <si>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</si>
  <si>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</si>
  <si>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</si>
  <si>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</si>
  <si>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</si>
  <si>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</si>
  <si>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</si>
  <si>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</si>
  <si>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</si>
  <si>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山梨県丹波山村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</si>
  <si>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</si>
  <si>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</si>
  <si>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</si>
  <si>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</si>
  <si>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</si>
  <si>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</si>
  <si>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</si>
  <si>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</si>
  <si>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</si>
  <si>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</si>
  <si>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</si>
  <si>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</si>
  <si>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</si>
  <si>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</si>
  <si>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</si>
  <si>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</si>
  <si>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</si>
  <si>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</si>
  <si>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</si>
  <si>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</si>
  <si>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教育奨励資金特別会計</t>
    <phoneticPr fontId="5"/>
  </si>
  <si>
    <t>水源の里保健休養施設事業特別会計</t>
    <phoneticPr fontId="5"/>
  </si>
  <si>
    <t>有線テレビ放送施設事業特別会計</t>
    <phoneticPr fontId="5"/>
  </si>
  <si>
    <t>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</si>
  <si>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</si>
  <si>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</si>
  <si>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</si>
  <si>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</si>
  <si>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</si>
  <si>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</si>
  <si>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</si>
  <si>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</si>
  <si>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</si>
  <si>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</si>
  <si>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</si>
  <si>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</si>
  <si>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</si>
  <si>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</si>
  <si>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</si>
  <si>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</si>
  <si>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介護サービス事業特別会計</t>
    <phoneticPr fontId="5"/>
  </si>
  <si>
    <t>後期高齢者医療特別会計</t>
    <phoneticPr fontId="5"/>
  </si>
  <si>
    <t>簡易水道事業特別会計</t>
    <phoneticPr fontId="5"/>
  </si>
  <si>
    <t>法非適用企業</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</si>
  <si>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</si>
  <si>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</si>
  <si>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</si>
  <si>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</si>
  <si>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</si>
  <si>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</si>
  <si>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</si>
  <si>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</si>
  <si>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</si>
  <si>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</si>
  <si>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</si>
  <si>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</si>
  <si>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</si>
  <si>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</si>
  <si>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</si>
  <si>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</si>
  <si>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</si>
  <si>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</si>
  <si>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</si>
  <si>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</si>
  <si>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</si>
  <si>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</si>
  <si>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</si>
  <si>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</si>
  <si>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</si>
  <si>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</si>
  <si>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</si>
  <si>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</si>
  <si>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</si>
  <si>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</si>
  <si>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</si>
  <si>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</si>
  <si>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</si>
  <si>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</si>
  <si>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</si>
  <si>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</si>
  <si>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</si>
  <si>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</si>
  <si>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</si>
  <si>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</si>
  <si>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</si>
  <si>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</si>
  <si>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</si>
  <si>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</si>
  <si>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</si>
  <si>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</si>
  <si>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</si>
  <si>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</si>
  <si>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</si>
  <si>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</si>
  <si>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</si>
  <si>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</si>
  <si>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</si>
  <si>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</si>
  <si>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</si>
  <si>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</si>
  <si>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</si>
  <si>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</si>
  <si>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</si>
  <si>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</si>
  <si>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</si>
  <si>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</si>
  <si>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</si>
  <si>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</si>
  <si>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</si>
  <si>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</si>
  <si>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</si>
  <si>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</si>
  <si>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</si>
  <si>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</si>
  <si>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</si>
  <si>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</si>
  <si>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</si>
  <si>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</si>
  <si>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</si>
  <si>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</si>
  <si>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</si>
  <si>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</si>
  <si>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</si>
  <si>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</si>
  <si>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</si>
  <si>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</si>
  <si>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</si>
  <si>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</si>
  <si>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</si>
  <si>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</si>
  <si>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</si>
  <si>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</si>
  <si>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</si>
  <si>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</si>
  <si>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</si>
  <si>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</si>
  <si>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</si>
  <si>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</si>
  <si>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</si>
  <si>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</si>
  <si>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</si>
  <si>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</si>
  <si>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</si>
  <si>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</si>
  <si>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</si>
  <si>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</si>
  <si>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</si>
  <si>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</si>
  <si>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</si>
  <si>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</si>
  <si>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</si>
  <si>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</si>
  <si>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</si>
  <si>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</si>
  <si>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</si>
  <si>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</si>
  <si>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</si>
  <si>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</si>
  <si>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</si>
  <si>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</si>
  <si>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</si>
  <si>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</si>
  <si>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</si>
  <si>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</si>
  <si>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</si>
  <si>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</si>
  <si>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</si>
  <si>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</si>
  <si>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</si>
  <si>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</si>
  <si>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</si>
  <si>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</si>
  <si>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</si>
  <si>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</si>
  <si>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</si>
  <si>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</si>
  <si>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</si>
  <si>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</si>
  <si>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</si>
  <si>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</si>
  <si>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24.25</t>
  </si>
  <si>
    <t>▲ 11.85</t>
  </si>
  <si>
    <t>▲ 3.90</t>
  </si>
  <si>
    <t>▲ 1.59</t>
  </si>
  <si>
    <t>一般会計</t>
  </si>
  <si>
    <t>介護保険特別会計</t>
  </si>
  <si>
    <t>国民健康保険特別会計事業勘定</t>
  </si>
  <si>
    <t>教育奨励資金特別会計</t>
  </si>
  <si>
    <t>後期高齢者医療特別会計</t>
  </si>
  <si>
    <t>介護サービス事業特別会計</t>
  </si>
  <si>
    <t>国民健康保険特別会計直診勘定</t>
  </si>
  <si>
    <t>水源の里保健休養施設事業特別会計</t>
  </si>
  <si>
    <t>その他会計（赤字）</t>
  </si>
  <si>
    <t>その他会計（黒字）</t>
  </si>
  <si>
    <t>R01</t>
    <phoneticPr fontId="5"/>
  </si>
  <si>
    <t>R02</t>
    <phoneticPr fontId="5"/>
  </si>
  <si>
    <t>R03</t>
    <phoneticPr fontId="5"/>
  </si>
  <si>
    <t>R04</t>
    <phoneticPr fontId="5"/>
  </si>
  <si>
    <t>R05</t>
    <phoneticPr fontId="5"/>
  </si>
  <si>
    <t>山梨県後期高齢者医療広域連合（一般会計）</t>
    <phoneticPr fontId="2"/>
  </si>
  <si>
    <t>山梨県後期高齢者医療広域連合（後期高齢者医療特別会計）</t>
    <rPh sb="0" eb="3">
      <t>ヤマナシケン</t>
    </rPh>
    <rPh sb="3" eb="10">
      <t>コウキコウレイシャイリョウ</t>
    </rPh>
    <rPh sb="10" eb="14">
      <t>コウイキレンゴウ</t>
    </rPh>
    <rPh sb="15" eb="22">
      <t>コウキコウレイシャイリョウ</t>
    </rPh>
    <rPh sb="22" eb="24">
      <t>トクベツ</t>
    </rPh>
    <rPh sb="24" eb="26">
      <t>カイケイ</t>
    </rPh>
    <phoneticPr fontId="2"/>
  </si>
  <si>
    <t>山梨県市町村総合事務組合（一般会計）</t>
    <rPh sb="0" eb="3">
      <t>ヤマナシケン</t>
    </rPh>
    <rPh sb="3" eb="12">
      <t>シチョウソンソウゴウジムクミアイ</t>
    </rPh>
    <rPh sb="13" eb="15">
      <t>イッパン</t>
    </rPh>
    <rPh sb="15" eb="17">
      <t>カイケイ</t>
    </rPh>
    <phoneticPr fontId="2"/>
  </si>
  <si>
    <t>山梨県市町村総合事務組合（電子化事業及び会館管理・研修事業特別会計）</t>
    <rPh sb="0" eb="3">
      <t>ヤマナシケン</t>
    </rPh>
    <rPh sb="3" eb="12">
      <t>シチョウソンソウゴウジムクミアイ</t>
    </rPh>
    <rPh sb="13" eb="16">
      <t>デンシカ</t>
    </rPh>
    <rPh sb="16" eb="18">
      <t>ジギョウ</t>
    </rPh>
    <rPh sb="18" eb="19">
      <t>オヨ</t>
    </rPh>
    <rPh sb="20" eb="22">
      <t>カイカン</t>
    </rPh>
    <rPh sb="22" eb="24">
      <t>カンリ</t>
    </rPh>
    <rPh sb="25" eb="27">
      <t>ケンシュウ</t>
    </rPh>
    <rPh sb="27" eb="29">
      <t>ジギョウ</t>
    </rPh>
    <rPh sb="29" eb="33">
      <t>トクベツカイケイ</t>
    </rPh>
    <phoneticPr fontId="2"/>
  </si>
  <si>
    <t>山梨県市町村総合事務組合（一般廃棄物最終処分場事業特別会計）</t>
    <rPh sb="0" eb="12">
      <t>ヤマナシケンシチョウソンソウゴウジムクミアイ</t>
    </rPh>
    <rPh sb="13" eb="15">
      <t>イッパン</t>
    </rPh>
    <rPh sb="15" eb="18">
      <t>ハイキブツ</t>
    </rPh>
    <rPh sb="18" eb="20">
      <t>サイシュウ</t>
    </rPh>
    <rPh sb="20" eb="23">
      <t>ショブンジョウ</t>
    </rPh>
    <rPh sb="23" eb="25">
      <t>ジギョウ</t>
    </rPh>
    <rPh sb="25" eb="29">
      <t>トクベツカイケイ</t>
    </rPh>
    <phoneticPr fontId="2"/>
  </si>
  <si>
    <t>山梨県市町村総合事務組合（入札参加資格審査事業費特別会計）</t>
    <rPh sb="0" eb="12">
      <t>ヤマナシケンシチョウソンソウゴウジムクミアイ</t>
    </rPh>
    <rPh sb="13" eb="19">
      <t>ニュウサツサンカシカク</t>
    </rPh>
    <rPh sb="19" eb="21">
      <t>シンサ</t>
    </rPh>
    <rPh sb="21" eb="23">
      <t>ジギョウ</t>
    </rPh>
    <rPh sb="23" eb="24">
      <t>ヒ</t>
    </rPh>
    <rPh sb="24" eb="28">
      <t>トクベツカイケイ</t>
    </rPh>
    <phoneticPr fontId="2"/>
  </si>
  <si>
    <t>山梨県市町村総合事務組合（交通災害共済事業特別会計）</t>
    <rPh sb="0" eb="12">
      <t>ヤマナシケンシチョウソンソウゴウジムクミアイ</t>
    </rPh>
    <rPh sb="13" eb="19">
      <t>コウツウサイガイキョウサイ</t>
    </rPh>
    <rPh sb="19" eb="21">
      <t>ジギョウ</t>
    </rPh>
    <rPh sb="21" eb="25">
      <t>トクベツカイケイ</t>
    </rPh>
    <phoneticPr fontId="2"/>
  </si>
  <si>
    <t>富士・東部広域環境事務組合</t>
    <rPh sb="0" eb="2">
      <t>フジ</t>
    </rPh>
    <rPh sb="3" eb="5">
      <t>トウブ</t>
    </rPh>
    <rPh sb="5" eb="7">
      <t>コウイキ</t>
    </rPh>
    <rPh sb="7" eb="9">
      <t>カンキョウ</t>
    </rPh>
    <rPh sb="9" eb="13">
      <t>ジムクミアイ</t>
    </rPh>
    <phoneticPr fontId="2"/>
  </si>
  <si>
    <t>公共施設整備基金</t>
    <rPh sb="0" eb="8">
      <t>コウキョウシセツセイビキキン</t>
    </rPh>
    <phoneticPr fontId="5"/>
  </si>
  <si>
    <t>地域福祉基金</t>
    <rPh sb="0" eb="6">
      <t>チイキフクシキキン</t>
    </rPh>
    <phoneticPr fontId="2"/>
  </si>
  <si>
    <t>庁舎整備基金</t>
    <rPh sb="0" eb="2">
      <t>チョウシャ</t>
    </rPh>
    <rPh sb="2" eb="6">
      <t>セイビキキン</t>
    </rPh>
    <phoneticPr fontId="2"/>
  </si>
  <si>
    <t>奨学基金</t>
    <rPh sb="0" eb="4">
      <t>ショウガクキキン</t>
    </rPh>
    <phoneticPr fontId="2"/>
  </si>
  <si>
    <t>温泉事業運営及び施設整備基金</t>
    <rPh sb="0" eb="4">
      <t>オンセンジギョウ</t>
    </rPh>
    <rPh sb="4" eb="6">
      <t>ウンエイ</t>
    </rPh>
    <rPh sb="6" eb="7">
      <t>オヨ</t>
    </rPh>
    <rPh sb="8" eb="10">
      <t>シセツ</t>
    </rPh>
    <rPh sb="10" eb="14">
      <t>セイビキキン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</si>
</sst>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362690</c:v>
                </c:pt>
                <c:pt idx="3">
                  <c:v>296093</c:v>
                </c:pt>
                <c:pt idx="4">
                  <c:v>308655</c:v>
                </c:pt>
              </c:numCache>
            </c:numRef>
          </c:val>
          <c:smooth val="0"/>
          <c:extLst>
            <c:ext xmlns:c16="http://schemas.microsoft.com/office/drawing/2014/chart" uri="{C3380CC4-5D6E-409C-BE32-E72D297353CC}">
              <c16:uniqueId val="{00000000-3E23-4555-9E06-5A1B35B886F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274143</c:v>
                </c:pt>
                <c:pt idx="1">
                  <c:v>379484</c:v>
                </c:pt>
                <c:pt idx="2">
                  <c:v>857444</c:v>
                </c:pt>
                <c:pt idx="3">
                  <c:v>1226628</c:v>
                </c:pt>
                <c:pt idx="4">
                  <c:v>50039</c:v>
                </c:pt>
              </c:numCache>
            </c:numRef>
          </c:val>
          <c:smooth val="0"/>
          <c:extLst>
            <c:ext xmlns:c16="http://schemas.microsoft.com/office/drawing/2014/chart" uri="{C3380CC4-5D6E-409C-BE32-E72D297353CC}">
              <c16:uniqueId val="{00000001-3E23-4555-9E06-5A1B35B886F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8.2200000000000006</c:v>
                </c:pt>
                <c:pt idx="1">
                  <c:v>7.41</c:v>
                </c:pt>
                <c:pt idx="2">
                  <c:v>7.81</c:v>
                </c:pt>
                <c:pt idx="3">
                  <c:v>3.94</c:v>
                </c:pt>
                <c:pt idx="4">
                  <c:v>3.7</c:v>
                </c:pt>
              </c:numCache>
            </c:numRef>
          </c:val>
          <c:extLst>
            <c:ext xmlns:c16="http://schemas.microsoft.com/office/drawing/2014/chart" uri="{C3380CC4-5D6E-409C-BE32-E72D297353CC}">
              <c16:uniqueId val="{00000000-4F58-462F-9377-23FBA6A2BFA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74.75</c:v>
                </c:pt>
                <c:pt idx="1">
                  <c:v>62.03</c:v>
                </c:pt>
                <c:pt idx="2">
                  <c:v>53.39</c:v>
                </c:pt>
                <c:pt idx="3">
                  <c:v>53.73</c:v>
                </c:pt>
                <c:pt idx="4">
                  <c:v>53.94</c:v>
                </c:pt>
              </c:numCache>
            </c:numRef>
          </c:val>
          <c:extLst>
            <c:ext xmlns:c16="http://schemas.microsoft.com/office/drawing/2014/chart" uri="{C3380CC4-5D6E-409C-BE32-E72D297353CC}">
              <c16:uniqueId val="{00000001-4F58-462F-9377-23FBA6A2BFA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-24.25</c:v>
                </c:pt>
                <c:pt idx="1">
                  <c:v>-11.85</c:v>
                </c:pt>
                <c:pt idx="2">
                  <c:v>1.52</c:v>
                </c:pt>
                <c:pt idx="3">
                  <c:v>-3.9</c:v>
                </c:pt>
                <c:pt idx="4">
                  <c:v>-1.59</c:v>
                </c:pt>
              </c:numCache>
            </c:numRef>
          </c:val>
          <c:smooth val="0"/>
          <c:extLst>
            <c:ext xmlns:c16="http://schemas.microsoft.com/office/drawing/2014/chart" uri="{C3380CC4-5D6E-409C-BE32-E72D297353CC}">
              <c16:uniqueId val="{00000002-4F58-462F-9377-23FBA6A2BFA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0.88</c:v>
                </c:pt>
                <c:pt idx="2">
                  <c:v>#N/A</c:v>
                </c:pt>
                <c:pt idx="3">
                  <c:v>1.1200000000000001</c:v>
                </c:pt>
                <c:pt idx="4">
                  <c:v>#N/A</c:v>
                </c:pt>
                <c:pt idx="5">
                  <c:v>1.01</c:v>
                </c:pt>
                <c:pt idx="6">
                  <c:v>#N/A</c:v>
                </c:pt>
                <c:pt idx="7">
                  <c:v>1</c:v>
                </c:pt>
                <c:pt idx="8">
                  <c:v>#N/A</c:v>
                </c:pt>
                <c:pt idx="9">
                  <c:v>0.02</c:v>
                </c:pt>
              </c:numCache>
            </c:numRef>
          </c:val>
          <c:extLst>
            <c:ext xmlns:c16="http://schemas.microsoft.com/office/drawing/2014/chart" uri="{C3380CC4-5D6E-409C-BE32-E72D297353CC}">
              <c16:uniqueId val="{00000000-8354-4C8F-8EF1-F7F47C570E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354-4C8F-8EF1-F7F47C570E99}"/>
            </c:ext>
          </c:extLst>
        </c:ser>
        <c:ser>
          <c:idx val="2"/>
          <c:order val="2"/>
          <c:tx>
            <c:strRef>
              <c:f>データシート!$A$29</c:f>
              <c:strCache>
                <c:ptCount val="1"/>
                <c:pt idx="0">
                  <c:v>水源の里保健休養施設事業特別会計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0.37</c:v>
                </c:pt>
                <c:pt idx="4">
                  <c:v>#N/A</c:v>
                </c:pt>
                <c:pt idx="5">
                  <c:v>0.28000000000000003</c:v>
                </c:pt>
                <c:pt idx="6">
                  <c:v>#N/A</c:v>
                </c:pt>
                <c:pt idx="7">
                  <c:v>0.35</c:v>
                </c:pt>
                <c:pt idx="8">
                  <c:v>#N/A</c:v>
                </c:pt>
                <c:pt idx="9">
                  <c:v>0.01</c:v>
                </c:pt>
              </c:numCache>
            </c:numRef>
          </c:val>
          <c:extLst>
            <c:ext xmlns:c16="http://schemas.microsoft.com/office/drawing/2014/chart" uri="{C3380CC4-5D6E-409C-BE32-E72D297353CC}">
              <c16:uniqueId val="{00000002-8354-4C8F-8EF1-F7F47C570E99}"/>
            </c:ext>
          </c:extLst>
        </c:ser>
        <c:ser>
          <c:idx val="3"/>
          <c:order val="3"/>
          <c:tx>
            <c:strRef>
              <c:f>データシート!$A$30</c:f>
              <c:strCache>
                <c:ptCount val="1"/>
                <c:pt idx="0">
                  <c:v>国民健康保険特別会計直診勘定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0.24</c:v>
                </c:pt>
                <c:pt idx="4">
                  <c:v>#N/A</c:v>
                </c:pt>
                <c:pt idx="5">
                  <c:v>0.17</c:v>
                </c:pt>
                <c:pt idx="6">
                  <c:v>#N/A</c:v>
                </c:pt>
                <c:pt idx="7">
                  <c:v>0.14000000000000001</c:v>
                </c:pt>
                <c:pt idx="8">
                  <c:v>#N/A</c:v>
                </c:pt>
                <c:pt idx="9">
                  <c:v>0.02</c:v>
                </c:pt>
              </c:numCache>
            </c:numRef>
          </c:val>
          <c:extLst>
            <c:ext xmlns:c16="http://schemas.microsoft.com/office/drawing/2014/chart" uri="{C3380CC4-5D6E-409C-BE32-E72D297353CC}">
              <c16:uniqueId val="{00000003-8354-4C8F-8EF1-F7F47C570E99}"/>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7.0000000000000007E-2</c:v>
                </c:pt>
                <c:pt idx="4">
                  <c:v>#N/A</c:v>
                </c:pt>
                <c:pt idx="5">
                  <c:v>0.08</c:v>
                </c:pt>
                <c:pt idx="6">
                  <c:v>#N/A</c:v>
                </c:pt>
                <c:pt idx="7">
                  <c:v>0.09</c:v>
                </c:pt>
                <c:pt idx="8">
                  <c:v>#N/A</c:v>
                </c:pt>
                <c:pt idx="9">
                  <c:v>0.1</c:v>
                </c:pt>
              </c:numCache>
            </c:numRef>
          </c:val>
          <c:extLst>
            <c:ext xmlns:c16="http://schemas.microsoft.com/office/drawing/2014/chart" uri="{C3380CC4-5D6E-409C-BE32-E72D297353CC}">
              <c16:uniqueId val="{00000004-8354-4C8F-8EF1-F7F47C570E9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0.37</c:v>
                </c:pt>
                <c:pt idx="2">
                  <c:v>#N/A</c:v>
                </c:pt>
                <c:pt idx="3">
                  <c:v>0.33</c:v>
                </c:pt>
                <c:pt idx="4">
                  <c:v>#N/A</c:v>
                </c:pt>
                <c:pt idx="5">
                  <c:v>0.42</c:v>
                </c:pt>
                <c:pt idx="6">
                  <c:v>#N/A</c:v>
                </c:pt>
                <c:pt idx="7">
                  <c:v>0.42</c:v>
                </c:pt>
                <c:pt idx="8">
                  <c:v>#N/A</c:v>
                </c:pt>
                <c:pt idx="9">
                  <c:v>0.17</c:v>
                </c:pt>
              </c:numCache>
            </c:numRef>
          </c:val>
          <c:extLst>
            <c:ext xmlns:c16="http://schemas.microsoft.com/office/drawing/2014/chart" uri="{C3380CC4-5D6E-409C-BE32-E72D297353CC}">
              <c16:uniqueId val="{00000005-8354-4C8F-8EF1-F7F47C570E99}"/>
            </c:ext>
          </c:extLst>
        </c:ser>
        <c:ser>
          <c:idx val="6"/>
          <c:order val="6"/>
          <c:tx>
            <c:strRef>
              <c:f>データシート!$A$33</c:f>
              <c:strCache>
                <c:ptCount val="1"/>
                <c:pt idx="0">
                  <c:v>教育奨励資金特別会計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0.28999999999999998</c:v>
                </c:pt>
                <c:pt idx="2">
                  <c:v>#N/A</c:v>
                </c:pt>
                <c:pt idx="3">
                  <c:v>0.33</c:v>
                </c:pt>
                <c:pt idx="4">
                  <c:v>#N/A</c:v>
                </c:pt>
                <c:pt idx="5">
                  <c:v>0.32</c:v>
                </c:pt>
                <c:pt idx="6">
                  <c:v>#N/A</c:v>
                </c:pt>
                <c:pt idx="7">
                  <c:v>0.4</c:v>
                </c:pt>
                <c:pt idx="8">
                  <c:v>#N/A</c:v>
                </c:pt>
                <c:pt idx="9">
                  <c:v>0.49</c:v>
                </c:pt>
              </c:numCache>
            </c:numRef>
          </c:val>
          <c:extLst>
            <c:ext xmlns:c16="http://schemas.microsoft.com/office/drawing/2014/chart" uri="{C3380CC4-5D6E-409C-BE32-E72D297353CC}">
              <c16:uniqueId val="{00000006-8354-4C8F-8EF1-F7F47C570E99}"/>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0.38</c:v>
                </c:pt>
                <c:pt idx="2">
                  <c:v>#N/A</c:v>
                </c:pt>
                <c:pt idx="3">
                  <c:v>1.22</c:v>
                </c:pt>
                <c:pt idx="4">
                  <c:v>#N/A</c:v>
                </c:pt>
                <c:pt idx="5">
                  <c:v>1.39</c:v>
                </c:pt>
                <c:pt idx="6">
                  <c:v>#N/A</c:v>
                </c:pt>
                <c:pt idx="7">
                  <c:v>0.48</c:v>
                </c:pt>
                <c:pt idx="8">
                  <c:v>#N/A</c:v>
                </c:pt>
                <c:pt idx="9">
                  <c:v>0.72</c:v>
                </c:pt>
              </c:numCache>
            </c:numRef>
          </c:val>
          <c:extLst>
            <c:ext xmlns:c16="http://schemas.microsoft.com/office/drawing/2014/chart" uri="{C3380CC4-5D6E-409C-BE32-E72D297353CC}">
              <c16:uniqueId val="{00000007-8354-4C8F-8EF1-F7F47C570E9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1.86</c:v>
                </c:pt>
                <c:pt idx="2">
                  <c:v>#N/A</c:v>
                </c:pt>
                <c:pt idx="3">
                  <c:v>2.52</c:v>
                </c:pt>
                <c:pt idx="4">
                  <c:v>#N/A</c:v>
                </c:pt>
                <c:pt idx="5">
                  <c:v>3.73</c:v>
                </c:pt>
                <c:pt idx="6">
                  <c:v>#N/A</c:v>
                </c:pt>
                <c:pt idx="7">
                  <c:v>3.85</c:v>
                </c:pt>
                <c:pt idx="8">
                  <c:v>#N/A</c:v>
                </c:pt>
                <c:pt idx="9">
                  <c:v>2.12</c:v>
                </c:pt>
              </c:numCache>
            </c:numRef>
          </c:val>
          <c:extLst>
            <c:ext xmlns:c16="http://schemas.microsoft.com/office/drawing/2014/chart" uri="{C3380CC4-5D6E-409C-BE32-E72D297353CC}">
              <c16:uniqueId val="{00000008-8354-4C8F-8EF1-F7F47C570E9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7.86</c:v>
                </c:pt>
                <c:pt idx="2">
                  <c:v>#N/A</c:v>
                </c:pt>
                <c:pt idx="3">
                  <c:v>6.64</c:v>
                </c:pt>
                <c:pt idx="4">
                  <c:v>#N/A</c:v>
                </c:pt>
                <c:pt idx="5">
                  <c:v>7.14</c:v>
                </c:pt>
                <c:pt idx="6">
                  <c:v>#N/A</c:v>
                </c:pt>
                <c:pt idx="7">
                  <c:v>3.15</c:v>
                </c:pt>
                <c:pt idx="8">
                  <c:v>#N/A</c:v>
                </c:pt>
                <c:pt idx="9">
                  <c:v>3.15</c:v>
                </c:pt>
              </c:numCache>
            </c:numRef>
          </c:val>
          <c:extLst>
            <c:ext xmlns:c16="http://schemas.microsoft.com/office/drawing/2014/chart" uri="{C3380CC4-5D6E-409C-BE32-E72D297353CC}">
              <c16:uniqueId val="{00000009-8354-4C8F-8EF1-F7F47C570E9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132</c:v>
                </c:pt>
                <c:pt idx="5">
                  <c:v>125</c:v>
                </c:pt>
                <c:pt idx="8">
                  <c:v>135</c:v>
                </c:pt>
                <c:pt idx="11">
                  <c:v>136</c:v>
                </c:pt>
                <c:pt idx="14">
                  <c:v>135</c:v>
                </c:pt>
              </c:numCache>
            </c:numRef>
          </c:val>
          <c:extLst>
            <c:ext xmlns:c16="http://schemas.microsoft.com/office/drawing/2014/chart" uri="{C3380CC4-5D6E-409C-BE32-E72D297353CC}">
              <c16:uniqueId val="{00000000-4B4E-4656-9E4B-C85FC60BBC4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B4E-4656-9E4B-C85FC60BBC4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B4E-4656-9E4B-C85FC60BBC4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4E-4656-9E4B-C85FC60BBC4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25</c:v>
                </c:pt>
                <c:pt idx="3">
                  <c:v>30</c:v>
                </c:pt>
                <c:pt idx="6">
                  <c:v>29</c:v>
                </c:pt>
                <c:pt idx="9">
                  <c:v>27</c:v>
                </c:pt>
                <c:pt idx="12">
                  <c:v>30</c:v>
                </c:pt>
              </c:numCache>
            </c:numRef>
          </c:val>
          <c:extLst>
            <c:ext xmlns:c16="http://schemas.microsoft.com/office/drawing/2014/chart" uri="{C3380CC4-5D6E-409C-BE32-E72D297353CC}">
              <c16:uniqueId val="{00000004-4B4E-4656-9E4B-C85FC60BBC4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4E-4656-9E4B-C85FC60BBC4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B4E-4656-9E4B-C85FC60BBC4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141</c:v>
                </c:pt>
                <c:pt idx="3">
                  <c:v>139</c:v>
                </c:pt>
                <c:pt idx="6">
                  <c:v>159</c:v>
                </c:pt>
                <c:pt idx="9">
                  <c:v>167</c:v>
                </c:pt>
                <c:pt idx="12">
                  <c:v>185</c:v>
                </c:pt>
              </c:numCache>
            </c:numRef>
          </c:val>
          <c:extLst>
            <c:ext xmlns:c16="http://schemas.microsoft.com/office/drawing/2014/chart" uri="{C3380CC4-5D6E-409C-BE32-E72D297353CC}">
              <c16:uniqueId val="{00000007-4B4E-4656-9E4B-C85FC60BBC4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34</c:v>
                </c:pt>
                <c:pt idx="2">
                  <c:v>#N/A</c:v>
                </c:pt>
                <c:pt idx="3">
                  <c:v>#N/A</c:v>
                </c:pt>
                <c:pt idx="4">
                  <c:v>44</c:v>
                </c:pt>
                <c:pt idx="5">
                  <c:v>#N/A</c:v>
                </c:pt>
                <c:pt idx="6">
                  <c:v>#N/A</c:v>
                </c:pt>
                <c:pt idx="7">
                  <c:v>53</c:v>
                </c:pt>
                <c:pt idx="8">
                  <c:v>#N/A</c:v>
                </c:pt>
                <c:pt idx="9">
                  <c:v>#N/A</c:v>
                </c:pt>
                <c:pt idx="10">
                  <c:v>58</c:v>
                </c:pt>
                <c:pt idx="11">
                  <c:v>#N/A</c:v>
                </c:pt>
                <c:pt idx="12">
                  <c:v>#N/A</c:v>
                </c:pt>
                <c:pt idx="13">
                  <c:v>80</c:v>
                </c:pt>
                <c:pt idx="14">
                  <c:v>#N/A</c:v>
                </c:pt>
              </c:numCache>
            </c:numRef>
          </c:val>
          <c:smooth val="0"/>
          <c:extLst>
            <c:ext xmlns:c16="http://schemas.microsoft.com/office/drawing/2014/chart" uri="{C3380CC4-5D6E-409C-BE32-E72D297353CC}">
              <c16:uniqueId val="{00000008-4B4E-4656-9E4B-C85FC60BBC4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1315</c:v>
                </c:pt>
                <c:pt idx="5">
                  <c:v>1329</c:v>
                </c:pt>
                <c:pt idx="8">
                  <c:v>1388</c:v>
                </c:pt>
                <c:pt idx="11">
                  <c:v>1444</c:v>
                </c:pt>
                <c:pt idx="14">
                  <c:v>1381</c:v>
                </c:pt>
              </c:numCache>
            </c:numRef>
          </c:val>
          <c:extLst>
            <c:ext xmlns:c16="http://schemas.microsoft.com/office/drawing/2014/chart" uri="{C3380CC4-5D6E-409C-BE32-E72D297353CC}">
              <c16:uniqueId val="{00000000-F2CA-426C-986B-57E93382CC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178</c:v>
                </c:pt>
                <c:pt idx="5">
                  <c:v>160</c:v>
                </c:pt>
                <c:pt idx="8">
                  <c:v>140</c:v>
                </c:pt>
                <c:pt idx="11">
                  <c:v>123</c:v>
                </c:pt>
                <c:pt idx="14">
                  <c:v>106</c:v>
                </c:pt>
              </c:numCache>
            </c:numRef>
          </c:val>
          <c:extLst>
            <c:ext xmlns:c16="http://schemas.microsoft.com/office/drawing/2014/chart" uri="{C3380CC4-5D6E-409C-BE32-E72D297353CC}">
              <c16:uniqueId val="{00000001-F2CA-426C-986B-57E93382CC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2228</c:v>
                </c:pt>
                <c:pt idx="5">
                  <c:v>2057</c:v>
                </c:pt>
                <c:pt idx="8">
                  <c:v>1860</c:v>
                </c:pt>
                <c:pt idx="11">
                  <c:v>1605</c:v>
                </c:pt>
                <c:pt idx="14">
                  <c:v>1534</c:v>
                </c:pt>
              </c:numCache>
            </c:numRef>
          </c:val>
          <c:extLst>
            <c:ext xmlns:c16="http://schemas.microsoft.com/office/drawing/2014/chart" uri="{C3380CC4-5D6E-409C-BE32-E72D297353CC}">
              <c16:uniqueId val="{00000002-F2CA-426C-986B-57E93382CC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2CA-426C-986B-57E93382CC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2CA-426C-986B-57E93382CC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CA-426C-986B-57E93382CC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175</c:v>
                </c:pt>
                <c:pt idx="3">
                  <c:v>170</c:v>
                </c:pt>
                <c:pt idx="6">
                  <c:v>181</c:v>
                </c:pt>
                <c:pt idx="9">
                  <c:v>163</c:v>
                </c:pt>
                <c:pt idx="12">
                  <c:v>163</c:v>
                </c:pt>
              </c:numCache>
            </c:numRef>
          </c:val>
          <c:extLst>
            <c:ext xmlns:c16="http://schemas.microsoft.com/office/drawing/2014/chart" uri="{C3380CC4-5D6E-409C-BE32-E72D297353CC}">
              <c16:uniqueId val="{00000006-F2CA-426C-986B-57E93382CC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c:v>
                </c:pt>
                <c:pt idx="3">
                  <c:v>8</c:v>
                </c:pt>
                <c:pt idx="6">
                  <c:v>5</c:v>
                </c:pt>
                <c:pt idx="9">
                  <c:v>4</c:v>
                </c:pt>
                <c:pt idx="12">
                  <c:v>3</c:v>
                </c:pt>
              </c:numCache>
            </c:numRef>
          </c:val>
          <c:extLst>
            <c:ext xmlns:c16="http://schemas.microsoft.com/office/drawing/2014/chart" uri="{C3380CC4-5D6E-409C-BE32-E72D297353CC}">
              <c16:uniqueId val="{00000007-F2CA-426C-986B-57E93382CC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427</c:v>
                </c:pt>
                <c:pt idx="3">
                  <c:v>534</c:v>
                </c:pt>
                <c:pt idx="6">
                  <c:v>490</c:v>
                </c:pt>
                <c:pt idx="9">
                  <c:v>487</c:v>
                </c:pt>
                <c:pt idx="12">
                  <c:v>442</c:v>
                </c:pt>
              </c:numCache>
            </c:numRef>
          </c:val>
          <c:extLst>
            <c:ext xmlns:c16="http://schemas.microsoft.com/office/drawing/2014/chart" uri="{C3380CC4-5D6E-409C-BE32-E72D297353CC}">
              <c16:uniqueId val="{00000008-F2CA-426C-986B-57E93382CC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2CA-426C-986B-57E93382CC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1377</c:v>
                </c:pt>
                <c:pt idx="3">
                  <c:v>1419</c:v>
                </c:pt>
                <c:pt idx="6">
                  <c:v>1541</c:v>
                </c:pt>
                <c:pt idx="9">
                  <c:v>1787</c:v>
                </c:pt>
                <c:pt idx="12">
                  <c:v>1647</c:v>
                </c:pt>
              </c:numCache>
            </c:numRef>
          </c:val>
          <c:extLst>
            <c:ext xmlns:c16="http://schemas.microsoft.com/office/drawing/2014/chart" uri="{C3380CC4-5D6E-409C-BE32-E72D297353CC}">
              <c16:uniqueId val="{0000000A-F2CA-426C-986B-57E93382CC6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2CA-426C-986B-57E93382CC6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441</c:v>
                </c:pt>
                <c:pt idx="1">
                  <c:v>441</c:v>
                </c:pt>
                <c:pt idx="2">
                  <c:v>431</c:v>
                </c:pt>
              </c:numCache>
            </c:numRef>
          </c:val>
          <c:extLst>
            <c:ext xmlns:c16="http://schemas.microsoft.com/office/drawing/2014/chart" uri="{C3380CC4-5D6E-409C-BE32-E72D297353CC}">
              <c16:uniqueId val="{00000000-A4BC-471D-97DB-61AA04E68B9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290</c:v>
                </c:pt>
                <c:pt idx="1">
                  <c:v>290</c:v>
                </c:pt>
                <c:pt idx="2">
                  <c:v>293</c:v>
                </c:pt>
              </c:numCache>
            </c:numRef>
          </c:val>
          <c:extLst>
            <c:ext xmlns:c16="http://schemas.microsoft.com/office/drawing/2014/chart" uri="{C3380CC4-5D6E-409C-BE32-E72D297353CC}">
              <c16:uniqueId val="{00000001-A4BC-471D-97DB-61AA04E68B9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970</c:v>
                </c:pt>
                <c:pt idx="1">
                  <c:v>701</c:v>
                </c:pt>
                <c:pt idx="2">
                  <c:v>636</c:v>
                </c:pt>
              </c:numCache>
            </c:numRef>
          </c:val>
          <c:extLst>
            <c:ext xmlns:c16="http://schemas.microsoft.com/office/drawing/2014/chart" uri="{C3380CC4-5D6E-409C-BE32-E72D297353CC}">
              <c16:uniqueId val="{00000002-A4BC-471D-97DB-61AA04E68B9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
511
101.30
1,543,924
1,494,419
29,557
799,738
1,646,726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人口の減少や全国平均を上回る高齢化率（令和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43.79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％）に加え、村内に中心となる産業がないこと等により、財政基盤が弱く、類似団体平均を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ポイント下回っている。丹波山村第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次総合計画（令和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月策定）で、令和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年には人口に占める生産人口の割合を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％と増加させる計画となっており、デジタル田園都市国家構想交付金や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地域活性化企業人、</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地域おこし協力隊などの事業を積極的に活用し、計画を達成し、地方税収を増加させる努力を行っている。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51102</xdr:rowOff>
    </xdr:from>
    <xdr:to>
      <xdr:col>23</xdr:col>
      <xdr:colOff>133350</xdr:colOff>
      <xdr:row>45</xdr:row>
      <xdr:rowOff>51102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66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51102</xdr:rowOff>
    </xdr:from>
    <xdr:to>
      <xdr:col>19</xdr:col>
      <xdr:colOff>133350</xdr:colOff>
      <xdr:row>45</xdr:row>
      <xdr:rowOff>51102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766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51102</xdr:rowOff>
    </xdr:from>
    <xdr:to>
      <xdr:col>15</xdr:col>
      <xdr:colOff>82550</xdr:colOff>
      <xdr:row>45</xdr:row>
      <xdr:rowOff>51102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766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51102</xdr:rowOff>
    </xdr:from>
    <xdr:to>
      <xdr:col>11</xdr:col>
      <xdr:colOff>31750</xdr:colOff>
      <xdr:row>45</xdr:row>
      <xdr:rowOff>51102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766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302</xdr:rowOff>
    </xdr:from>
    <xdr:to>
      <xdr:col>23</xdr:col>
      <xdr:colOff>184150</xdr:colOff>
      <xdr:row>45</xdr:row>
      <xdr:rowOff>101902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67629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61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302</xdr:rowOff>
    </xdr:from>
    <xdr:to>
      <xdr:col>19</xdr:col>
      <xdr:colOff>184150</xdr:colOff>
      <xdr:row>45</xdr:row>
      <xdr:rowOff>101902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86679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801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302</xdr:rowOff>
    </xdr:from>
    <xdr:to>
      <xdr:col>15</xdr:col>
      <xdr:colOff>133350</xdr:colOff>
      <xdr:row>45</xdr:row>
      <xdr:rowOff>101902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86679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80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302</xdr:rowOff>
    </xdr:from>
    <xdr:to>
      <xdr:col>11</xdr:col>
      <xdr:colOff>82550</xdr:colOff>
      <xdr:row>45</xdr:row>
      <xdr:rowOff>101902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86679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80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302</xdr:rowOff>
    </xdr:from>
    <xdr:to>
      <xdr:col>7</xdr:col>
      <xdr:colOff>31750</xdr:colOff>
      <xdr:row>45</xdr:row>
      <xdr:rowOff>101902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86679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80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多くの経費は前年度より減少しているが、公債費は増加しており経常収支比率は前年度から横ばいとなっている。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事務事業の見直しを更に進めるとともに、全ての事務事業の優先度を厳しく点検し、優先度の低い事務事業について計画的に廃止・縮小を進め、経常経費の削減を図る。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65659</xdr:rowOff>
    </xdr:from>
    <xdr:to>
      <xdr:col>23</xdr:col>
      <xdr:colOff>133350</xdr:colOff>
      <xdr:row>66</xdr:row>
      <xdr:rowOff>65659</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38135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82677</xdr:rowOff>
    </xdr:from>
    <xdr:to>
      <xdr:col>19</xdr:col>
      <xdr:colOff>133350</xdr:colOff>
      <xdr:row>66</xdr:row>
      <xdr:rowOff>65659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226927"/>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23004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82677</xdr:rowOff>
    </xdr:from>
    <xdr:to>
      <xdr:col>15</xdr:col>
      <xdr:colOff>82550</xdr:colOff>
      <xdr:row>65</xdr:row>
      <xdr:rowOff>135763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226927"/>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117238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7874</xdr:rowOff>
    </xdr:from>
    <xdr:to>
      <xdr:col>11</xdr:col>
      <xdr:colOff>31750</xdr:colOff>
      <xdr:row>65</xdr:row>
      <xdr:rowOff>135763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152124"/>
          <a:ext cx="8890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78503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91711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14859</xdr:rowOff>
    </xdr:from>
    <xdr:to>
      <xdr:col>23</xdr:col>
      <xdr:colOff>184150</xdr:colOff>
      <xdr:row>66</xdr:row>
      <xdr:rowOff>116459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33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158386</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30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14859</xdr:rowOff>
    </xdr:from>
    <xdr:to>
      <xdr:col>19</xdr:col>
      <xdr:colOff>184150</xdr:colOff>
      <xdr:row>66</xdr:row>
      <xdr:rowOff>116459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33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101236</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416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31877</xdr:rowOff>
    </xdr:from>
    <xdr:to>
      <xdr:col>15</xdr:col>
      <xdr:colOff>133350</xdr:colOff>
      <xdr:row>65</xdr:row>
      <xdr:rowOff>133477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7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118254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6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84963</xdr:rowOff>
    </xdr:from>
    <xdr:to>
      <xdr:col>11</xdr:col>
      <xdr:colOff>82550</xdr:colOff>
      <xdr:row>66</xdr:row>
      <xdr:rowOff>15113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2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171340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1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128524</xdr:rowOff>
    </xdr:from>
    <xdr:to>
      <xdr:col>7</xdr:col>
      <xdr:colOff>31750</xdr:colOff>
      <xdr:row>65</xdr:row>
      <xdr:rowOff>58674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68851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7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[1,587,152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人口１人あたりの人件費･物件費等決算額は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1,587,152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円と類似団体平均を大きく上回っている。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これは、当村の人口が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R6.1.1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）と少ないため相対的に高くなってしまってることも要因である。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また、直営の観光施設についても経費が掛かっていることから、各施設と協議を進め徹底したコスト削減を実施している。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年度には、丹波山村交流促進センターや七ツ石小屋等の指定管理者制度への移行を行うことで、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更なる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物件費の削減を図る、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37167</xdr:rowOff>
    </xdr:from>
    <xdr:to>
      <xdr:col>23</xdr:col>
      <xdr:colOff>133350</xdr:colOff>
      <xdr:row>84</xdr:row>
      <xdr:rowOff>166946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438967"/>
          <a:ext cx="838200" cy="12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117054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3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58764</xdr:rowOff>
    </xdr:from>
    <xdr:to>
      <xdr:col>19</xdr:col>
      <xdr:colOff>133350</xdr:colOff>
      <xdr:row>84</xdr:row>
      <xdr:rowOff>166946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60564"/>
          <a:ext cx="889000" cy="10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25945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41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1188</xdr:rowOff>
    </xdr:from>
    <xdr:to>
      <xdr:col>15</xdr:col>
      <xdr:colOff>82550</xdr:colOff>
      <xdr:row>84</xdr:row>
      <xdr:rowOff>58764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402988"/>
          <a:ext cx="889000" cy="5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2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98090</xdr:rowOff>
    </xdr:from>
    <xdr:to>
      <xdr:col>11</xdr:col>
      <xdr:colOff>31750</xdr:colOff>
      <xdr:row>84</xdr:row>
      <xdr:rowOff>1188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28440"/>
          <a:ext cx="889000" cy="7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10019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2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63474</xdr:rowOff>
    </xdr:from>
    <xdr:to>
      <xdr:col>7</xdr:col>
      <xdr:colOff>31750</xdr:colOff>
      <xdr:row>81</xdr:row>
      <xdr:rowOff>165074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3801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1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157817</xdr:rowOff>
    </xdr:from>
    <xdr:to>
      <xdr:col>23</xdr:col>
      <xdr:colOff>184150</xdr:colOff>
      <xdr:row>84</xdr:row>
      <xdr:rowOff>87967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8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129894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60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116146</xdr:rowOff>
    </xdr:from>
    <xdr:to>
      <xdr:col>19</xdr:col>
      <xdr:colOff>184150</xdr:colOff>
      <xdr:row>85</xdr:row>
      <xdr:rowOff>46296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1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31073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60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7964</xdr:rowOff>
    </xdr:from>
    <xdr:to>
      <xdr:col>15</xdr:col>
      <xdr:colOff>133350</xdr:colOff>
      <xdr:row>84</xdr:row>
      <xdr:rowOff>109564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0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94341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96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121838</xdr:rowOff>
    </xdr:from>
    <xdr:to>
      <xdr:col>11</xdr:col>
      <xdr:colOff>82550</xdr:colOff>
      <xdr:row>84</xdr:row>
      <xdr:rowOff>51988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5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36765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3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47290</xdr:rowOff>
    </xdr:from>
    <xdr:to>
      <xdr:col>7</xdr:col>
      <xdr:colOff>31750</xdr:colOff>
      <xdr:row>83</xdr:row>
      <xdr:rowOff>148890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7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133667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6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94.7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と、類似団体平均を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回っている。今後も地域の民間企業等の平均給与の状況を踏まえながら、人事院勧告を基本とした給与体系を基本として給与の適正化に努める。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137668</xdr:rowOff>
    </xdr:from>
    <xdr:to>
      <xdr:col>81</xdr:col>
      <xdr:colOff>44450</xdr:colOff>
      <xdr:row>87</xdr:row>
      <xdr:rowOff>156972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05381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84090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2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137668</xdr:rowOff>
    </xdr:from>
    <xdr:to>
      <xdr:col>77</xdr:col>
      <xdr:colOff>44450</xdr:colOff>
      <xdr:row>87</xdr:row>
      <xdr:rowOff>152146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05381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89408</xdr:rowOff>
    </xdr:from>
    <xdr:to>
      <xdr:col>72</xdr:col>
      <xdr:colOff>203200</xdr:colOff>
      <xdr:row>87</xdr:row>
      <xdr:rowOff>152146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00555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41673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89408</xdr:rowOff>
    </xdr:from>
    <xdr:to>
      <xdr:col>68</xdr:col>
      <xdr:colOff>152400</xdr:colOff>
      <xdr:row>87</xdr:row>
      <xdr:rowOff>166624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00555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144290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57913</xdr:rowOff>
    </xdr:from>
    <xdr:to>
      <xdr:col>64</xdr:col>
      <xdr:colOff>152400</xdr:colOff>
      <xdr:row>87</xdr:row>
      <xdr:rowOff>159513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169690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106172</xdr:rowOff>
    </xdr:from>
    <xdr:to>
      <xdr:col>81</xdr:col>
      <xdr:colOff>95250</xdr:colOff>
      <xdr:row>88</xdr:row>
      <xdr:rowOff>36322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2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78249</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99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86868</xdr:rowOff>
    </xdr:from>
    <xdr:to>
      <xdr:col>77</xdr:col>
      <xdr:colOff>95250</xdr:colOff>
      <xdr:row>88</xdr:row>
      <xdr:rowOff>17018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0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27195</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71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101346</xdr:rowOff>
    </xdr:from>
    <xdr:to>
      <xdr:col>73</xdr:col>
      <xdr:colOff>44450</xdr:colOff>
      <xdr:row>88</xdr:row>
      <xdr:rowOff>31496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16273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38608</xdr:rowOff>
    </xdr:from>
    <xdr:to>
      <xdr:col>68</xdr:col>
      <xdr:colOff>203200</xdr:colOff>
      <xdr:row>87</xdr:row>
      <xdr:rowOff>140208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95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150385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115824</xdr:rowOff>
    </xdr:from>
    <xdr:to>
      <xdr:col>64</xdr:col>
      <xdr:colOff>152400</xdr:colOff>
      <xdr:row>88</xdr:row>
      <xdr:rowOff>45974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0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30751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11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人口千人あたり職員数は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44.75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人となり、類似団体平均を大きく上回っているが、人口が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R6.1.1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）と少ないため相対的に高くならざるを得ない指標である。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大幅な職員の削減は見込めないため現行水準を基本として住民サービスを低下させることなく、事務事業の見直しによる効率化を図り、より適正な定員管理に努める。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160413</xdr:rowOff>
    </xdr:from>
    <xdr:to>
      <xdr:col>81</xdr:col>
      <xdr:colOff>44450</xdr:colOff>
      <xdr:row>60</xdr:row>
      <xdr:rowOff>161677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6179800" y="10447413"/>
          <a:ext cx="838200" cy="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88348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03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142948</xdr:rowOff>
    </xdr:from>
    <xdr:to>
      <xdr:col>77</xdr:col>
      <xdr:colOff>44450</xdr:colOff>
      <xdr:row>60</xdr:row>
      <xdr:rowOff>161677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429948"/>
          <a:ext cx="889000" cy="1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166708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993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131112</xdr:rowOff>
    </xdr:from>
    <xdr:to>
      <xdr:col>72</xdr:col>
      <xdr:colOff>203200</xdr:colOff>
      <xdr:row>60</xdr:row>
      <xdr:rowOff>142948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418112"/>
          <a:ext cx="889000" cy="1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155217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9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131112</xdr:rowOff>
    </xdr:from>
    <xdr:to>
      <xdr:col>68</xdr:col>
      <xdr:colOff>152400</xdr:colOff>
      <xdr:row>60</xdr:row>
      <xdr:rowOff>153174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3512800" y="10418112"/>
          <a:ext cx="889000" cy="2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160848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993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59412</xdr:rowOff>
    </xdr:from>
    <xdr:to>
      <xdr:col>64</xdr:col>
      <xdr:colOff>152400</xdr:colOff>
      <xdr:row>59</xdr:row>
      <xdr:rowOff>161012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171189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109613</xdr:rowOff>
    </xdr:from>
    <xdr:to>
      <xdr:col>81</xdr:col>
      <xdr:colOff>95250</xdr:colOff>
      <xdr:row>61</xdr:row>
      <xdr:rowOff>39763</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39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81690</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368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110877</xdr:rowOff>
    </xdr:from>
    <xdr:to>
      <xdr:col>77</xdr:col>
      <xdr:colOff>95250</xdr:colOff>
      <xdr:row>61</xdr:row>
      <xdr:rowOff>41027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39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25804</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484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92148</xdr:rowOff>
    </xdr:from>
    <xdr:to>
      <xdr:col>73</xdr:col>
      <xdr:colOff>44450</xdr:colOff>
      <xdr:row>61</xdr:row>
      <xdr:rowOff>22298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37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7075</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46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80312</xdr:rowOff>
    </xdr:from>
    <xdr:to>
      <xdr:col>68</xdr:col>
      <xdr:colOff>203200</xdr:colOff>
      <xdr:row>61</xdr:row>
      <xdr:rowOff>10462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36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166689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45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102374</xdr:rowOff>
    </xdr:from>
    <xdr:to>
      <xdr:col>64</xdr:col>
      <xdr:colOff>152400</xdr:colOff>
      <xdr:row>61</xdr:row>
      <xdr:rowOff>32524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38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17301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47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実質公債費比率は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年度に完成した新庁舎整備事業に伴う総額</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452,000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千円の起債の償還が令和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年度から順次始まるため、実質公債費比率の上昇がないように住民のニーズを的確に把握しながら、事業の選択により新規起債の発行を抑制に努める。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9313</xdr:rowOff>
    </xdr:from>
    <xdr:to>
      <xdr:col>81</xdr:col>
      <xdr:colOff>44450</xdr:colOff>
      <xdr:row>42</xdr:row>
      <xdr:rowOff>129963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21021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106273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42</xdr:row>
      <xdr:rowOff>9313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14586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41</xdr:row>
      <xdr:rowOff>116417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41</xdr:row>
      <xdr:rowOff>116417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07347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79163</xdr:rowOff>
    </xdr:from>
    <xdr:to>
      <xdr:col>81</xdr:col>
      <xdr:colOff>95250</xdr:colOff>
      <xdr:row>43</xdr:row>
      <xdr:rowOff>9313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51240</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25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129963</xdr:rowOff>
    </xdr:from>
    <xdr:to>
      <xdr:col>77</xdr:col>
      <xdr:colOff>95250</xdr:colOff>
      <xdr:row>42</xdr:row>
      <xdr:rowOff>60113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105004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将来負担比率については、充当可能財源等（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3,020,322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千円）が将来負担額（</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2,255,030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千円）を上回る状態であり、算出されていない。今後も算出されないよう新規起債の発行を計画的に行うよう努める。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
511
101.30
1,543,924
1,494,419
29,557
799,738
1,646,726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全ての事務事業の優先度を厳しく点検し、優先度の低い事務事業について計画的に廃止・縮小を進め、適正な定員管理と行財政改革への取り組みを通じて人件費の削減に努める。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138430</xdr:rowOff>
    </xdr:from>
    <xdr:to>
      <xdr:col>24</xdr:col>
      <xdr:colOff>25400</xdr:colOff>
      <xdr:row>37</xdr:row>
      <xdr:rowOff>46990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1063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36</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06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134620</xdr:rowOff>
    </xdr:from>
    <xdr:to>
      <xdr:col>15</xdr:col>
      <xdr:colOff>98425</xdr:colOff>
      <xdr:row>37</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068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138430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906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87630</xdr:rowOff>
    </xdr:from>
    <xdr:to>
      <xdr:col>20</xdr:col>
      <xdr:colOff>38100</xdr:colOff>
      <xdr:row>37</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2557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46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83820</xdr:rowOff>
    </xdr:from>
    <xdr:to>
      <xdr:col>15</xdr:col>
      <xdr:colOff>149225</xdr:colOff>
      <xdr:row>37</xdr:row>
      <xdr:rowOff>13970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ポイント上回っている。林業振興費の薪生産に係る施設修繕費の増加や定住促進住宅の老朽化に伴う修繕費の増加などが主な原因である。</a:t>
          </a:r>
        </a:p>
        <a:p>
          <a:r>
            <a:rPr kumimoji="1" lang="ja-JP" altLang="en-US" sz="1300">
              <a:latin typeface="ＭＳ Ｐゴシック" panose="020B0600070205080204" pitchFamily="50" charset="-128"/>
              <a:ea typeface="ＭＳ Ｐゴシック" panose="020B0600070205080204" pitchFamily="50" charset="-128"/>
            </a:rPr>
            <a:t>　物件費の増加は村財政上の大きな課題であると受け止めており、今後は本当に必要な事業を選択し、物件費を抑制することに努める。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49276</xdr:rowOff>
    </xdr:from>
    <xdr:to>
      <xdr:col>82</xdr:col>
      <xdr:colOff>107950</xdr:colOff>
      <xdr:row>20</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47827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6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56134</xdr:rowOff>
    </xdr:from>
    <xdr:to>
      <xdr:col>78</xdr:col>
      <xdr:colOff>69850</xdr:colOff>
      <xdr:row>20</xdr:row>
      <xdr:rowOff>49276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31368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xdr:rowOff>
    </xdr:from>
    <xdr:to>
      <xdr:col>73</xdr:col>
      <xdr:colOff>180975</xdr:colOff>
      <xdr:row>19</xdr:row>
      <xdr:rowOff>56134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098800"/>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28702</xdr:rowOff>
    </xdr:from>
    <xdr:to>
      <xdr:col>69</xdr:col>
      <xdr:colOff>92075</xdr:colOff>
      <xdr:row>18</xdr:row>
      <xdr:rowOff>12700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4335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71391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119143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53340</xdr:rowOff>
    </xdr:from>
    <xdr:to>
      <xdr:col>82</xdr:col>
      <xdr:colOff>158750</xdr:colOff>
      <xdr:row>20</xdr:row>
      <xdr:rowOff>154940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25417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45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169926</xdr:rowOff>
    </xdr:from>
    <xdr:to>
      <xdr:col>78</xdr:col>
      <xdr:colOff>120650</xdr:colOff>
      <xdr:row>20</xdr:row>
      <xdr:rowOff>100076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42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84853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51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5334</xdr:rowOff>
    </xdr:from>
    <xdr:to>
      <xdr:col>74</xdr:col>
      <xdr:colOff>31750</xdr:colOff>
      <xdr:row>19</xdr:row>
      <xdr:rowOff>106934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91711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34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149352</xdr:rowOff>
    </xdr:from>
    <xdr:to>
      <xdr:col>65</xdr:col>
      <xdr:colOff>53975</xdr:colOff>
      <xdr:row>17</xdr:row>
      <xdr:rowOff>79502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89679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6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類似団体平均を</a:t>
          </a:r>
          <a:r>
            <a:rPr kumimoji="1" lang="en-US" altLang="ja-JP" sz="1300" baseline="0">
              <a:latin typeface="ＭＳ Ｐゴシック" panose="020B0600070205080204" pitchFamily="50" charset="-128"/>
              <a:ea typeface="ＭＳ Ｐゴシック" panose="020B0600070205080204" pitchFamily="50" charset="-128"/>
            </a:rPr>
            <a:t>1.7</a:t>
          </a:r>
          <a:r>
            <a:rPr kumimoji="1" lang="ja-JP" altLang="en-US" sz="1300" baseline="0">
              <a:latin typeface="ＭＳ Ｐゴシック" panose="020B0600070205080204" pitchFamily="50" charset="-128"/>
              <a:ea typeface="ＭＳ Ｐゴシック" panose="020B0600070205080204" pitchFamily="50" charset="-128"/>
            </a:rPr>
            <a:t>ポイント下回っている。</a:t>
          </a:r>
        </a:p>
        <a:p>
          <a:r>
            <a:rPr kumimoji="1" lang="ja-JP" altLang="en-US" sz="1300" baseline="0">
              <a:latin typeface="ＭＳ Ｐゴシック" panose="020B0600070205080204" pitchFamily="50" charset="-128"/>
              <a:ea typeface="ＭＳ Ｐゴシック" panose="020B0600070205080204" pitchFamily="50" charset="-128"/>
            </a:rPr>
            <a:t>　要因としては医療費助成等の社会福祉費や児童手当等の児童福祉費に係る対象者が少ないことがあげられる。</a:t>
          </a:r>
        </a:p>
        <a:p>
          <a:r>
            <a:rPr kumimoji="1" lang="ja-JP" altLang="en-US" sz="1300" baseline="0">
              <a:latin typeface="ＭＳ Ｐゴシック" panose="020B0600070205080204" pitchFamily="50" charset="-128"/>
              <a:ea typeface="ＭＳ Ｐゴシック" panose="020B0600070205080204" pitchFamily="50" charset="-128"/>
            </a:rPr>
            <a:t>　今後も社会保障関連経費に係る扶助費が財政を圧迫しないように努めていく。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54</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2329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54</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232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347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146050</xdr:rowOff>
    </xdr:from>
    <xdr:to>
      <xdr:col>11</xdr:col>
      <xdr:colOff>9525</xdr:colOff>
      <xdr:row>54</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0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152400</xdr:rowOff>
    </xdr:from>
    <xdr:to>
      <xdr:col>24</xdr:col>
      <xdr:colOff>76200</xdr:colOff>
      <xdr:row>54</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168927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95250</xdr:rowOff>
    </xdr:from>
    <xdr:to>
      <xdr:col>11</xdr:col>
      <xdr:colOff>60325</xdr:colOff>
      <xdr:row>55</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ポイント下回った。環境衛生や観光施設に係る維持補修費の減少や医療費の減少に係る後期高齢者医療特別会計繰出金の減少などが主な要因である。今後は、簡易水道・下水道施設の大規模改修等により、公営企業会計への繰出金が多額になることが予想される。</a:t>
          </a:r>
        </a:p>
        <a:p>
          <a:r>
            <a:rPr kumimoji="1" lang="ja-JP" altLang="en-US" sz="1300">
              <a:latin typeface="ＭＳ Ｐゴシック" panose="020B0600070205080204" pitchFamily="50" charset="-128"/>
              <a:ea typeface="ＭＳ Ｐゴシック" panose="020B0600070205080204" pitchFamily="50" charset="-128"/>
            </a:rPr>
            <a:t>　また、簡易水道については、平成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年度大規模改修伴う起債の償還が令和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年度から開始し、償還額の大幅に増加していくため、経費を節減し、独立採算の原則に合う料金の見直し等による健全化を図る。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77470</xdr:rowOff>
    </xdr:from>
    <xdr:to>
      <xdr:col>82</xdr:col>
      <xdr:colOff>107950</xdr:colOff>
      <xdr:row>56</xdr:row>
      <xdr:rowOff>96520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164320"/>
          <a:ext cx="8382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132097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56</xdr:row>
      <xdr:rowOff>96520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4996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55</xdr:row>
      <xdr:rowOff>77470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499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165100</xdr:rowOff>
    </xdr:from>
    <xdr:to>
      <xdr:col>69</xdr:col>
      <xdr:colOff>92075</xdr:colOff>
      <xdr:row>55</xdr:row>
      <xdr:rowOff>77470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423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26670</xdr:rowOff>
    </xdr:from>
    <xdr:to>
      <xdr:col>82</xdr:col>
      <xdr:colOff>158750</xdr:colOff>
      <xdr:row>53</xdr:row>
      <xdr:rowOff>128270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1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106697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02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45720</xdr:rowOff>
    </xdr:from>
    <xdr:to>
      <xdr:col>78</xdr:col>
      <xdr:colOff>120650</xdr:colOff>
      <xdr:row>56</xdr:row>
      <xdr:rowOff>147320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157497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19050</xdr:rowOff>
    </xdr:from>
    <xdr:to>
      <xdr:col>74</xdr:col>
      <xdr:colOff>31750</xdr:colOff>
      <xdr:row>55</xdr:row>
      <xdr:rowOff>120650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130827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26670</xdr:rowOff>
    </xdr:from>
    <xdr:to>
      <xdr:col>69</xdr:col>
      <xdr:colOff>142875</xdr:colOff>
      <xdr:row>55</xdr:row>
      <xdr:rowOff>128270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138447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114300</xdr:rowOff>
    </xdr:from>
    <xdr:to>
      <xdr:col>65</xdr:col>
      <xdr:colOff>53975</xdr:colOff>
      <xdr:row>55</xdr:row>
      <xdr:rowOff>44450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54627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ポイント下回っており、前年度に比べ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今後についても、抑制に努め、適正化に向けた取組を推進する。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36</xdr:row>
      <xdr:rowOff>149860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2946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36</xdr:row>
      <xdr:rowOff>140716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2946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37</xdr:row>
      <xdr:rowOff>56134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3129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56134</xdr:rowOff>
    </xdr:from>
    <xdr:to>
      <xdr:col>69</xdr:col>
      <xdr:colOff>92075</xdr:colOff>
      <xdr:row>37</xdr:row>
      <xdr:rowOff>97282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3997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115587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5334</xdr:rowOff>
    </xdr:from>
    <xdr:to>
      <xdr:col>69</xdr:col>
      <xdr:colOff>142875</xdr:colOff>
      <xdr:row>37</xdr:row>
      <xdr:rowOff>106934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91711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比率は類似団体を</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ここ数年は大型事業の実施により地方債の発行額が増大しており、さらに令和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年度に完成した新庁舎整備事業に伴う総額</a:t>
          </a:r>
          <a:r>
            <a:rPr kumimoji="1" lang="en-US" altLang="ja-JP" sz="1300">
              <a:latin typeface="ＭＳ Ｐゴシック" panose="020B0600070205080204" pitchFamily="50" charset="-128"/>
              <a:ea typeface="ＭＳ Ｐゴシック" panose="020B0600070205080204" pitchFamily="50" charset="-128"/>
            </a:rPr>
            <a:t>452,000</a:t>
          </a:r>
          <a:r>
            <a:rPr kumimoji="1" lang="ja-JP" altLang="en-US" sz="1300">
              <a:latin typeface="ＭＳ Ｐゴシック" panose="020B0600070205080204" pitchFamily="50" charset="-128"/>
              <a:ea typeface="ＭＳ Ｐゴシック" panose="020B0600070205080204" pitchFamily="50" charset="-128"/>
            </a:rPr>
            <a:t>千円の起債の償還が令和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年度から順次始まるため、公債費の増加が始まっている。</a:t>
          </a:r>
        </a:p>
        <a:p>
          <a:r>
            <a:rPr kumimoji="1" lang="ja-JP" altLang="en-US" sz="1300">
              <a:latin typeface="ＭＳ Ｐゴシック" panose="020B0600070205080204" pitchFamily="50" charset="-128"/>
              <a:ea typeface="ＭＳ Ｐゴシック" panose="020B0600070205080204" pitchFamily="50" charset="-128"/>
            </a:rPr>
            <a:t>　今後は普通建設事業の緊急性･必要性を検討しながら、地方債の新規発行の抑制を図る。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66039</xdr:rowOff>
    </xdr:from>
    <xdr:to>
      <xdr:col>24</xdr:col>
      <xdr:colOff>25400</xdr:colOff>
      <xdr:row>78</xdr:row>
      <xdr:rowOff>1270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267689"/>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66039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2257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24130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225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50800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2257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121920</xdr:rowOff>
    </xdr:from>
    <xdr:to>
      <xdr:col>24</xdr:col>
      <xdr:colOff>76200</xdr:colOff>
      <xdr:row>78</xdr:row>
      <xdr:rowOff>52070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93997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15239</xdr:rowOff>
    </xdr:from>
    <xdr:to>
      <xdr:col>20</xdr:col>
      <xdr:colOff>38100</xdr:colOff>
      <xdr:row>77</xdr:row>
      <xdr:rowOff>116839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101616</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303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111777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比率は類似団体を</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人件費や物件費が高い数値となっていることで公債費以外の割合が高くなっている。</a:t>
          </a:r>
        </a:p>
        <a:p>
          <a:r>
            <a:rPr kumimoji="1" lang="ja-JP" altLang="en-US" sz="1300">
              <a:latin typeface="ＭＳ Ｐゴシック" panose="020B0600070205080204" pitchFamily="50" charset="-128"/>
              <a:ea typeface="ＭＳ Ｐゴシック" panose="020B0600070205080204" pitchFamily="50" charset="-128"/>
            </a:rPr>
            <a:t>　今後も経費の見直しや改善等、計画的な財政運営を図り、経常経費の縮減に努める。</a:t>
          </a:r>
        </a:p>
        <a:p>
          <a:r>
            <a:rPr kumimoji="1" lang="ja-JP" altLang="en-US" sz="1300">
              <a:latin typeface="ＭＳ Ｐゴシック" panose="020B0600070205080204" pitchFamily="50" charset="-128"/>
              <a:ea typeface="ＭＳ Ｐゴシック" panose="020B0600070205080204" pitchFamily="50" charset="-128"/>
            </a:rPr>
            <a:t>　また、村税の徴収強化などの取り組みを通じて、財政基盤の強化にも努める。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113937</xdr:rowOff>
    </xdr:from>
    <xdr:to>
      <xdr:col>82</xdr:col>
      <xdr:colOff>107950</xdr:colOff>
      <xdr:row>79</xdr:row>
      <xdr:rowOff>33927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487037"/>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32294</xdr:rowOff>
    </xdr:from>
    <xdr:to>
      <xdr:col>78</xdr:col>
      <xdr:colOff>69850</xdr:colOff>
      <xdr:row>79</xdr:row>
      <xdr:rowOff>33927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405394"/>
          <a:ext cx="8890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32294</xdr:rowOff>
    </xdr:from>
    <xdr:to>
      <xdr:col>73</xdr:col>
      <xdr:colOff>180975</xdr:colOff>
      <xdr:row>78</xdr:row>
      <xdr:rowOff>104139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405394"/>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79648</xdr:rowOff>
    </xdr:from>
    <xdr:to>
      <xdr:col>69</xdr:col>
      <xdr:colOff>92075</xdr:colOff>
      <xdr:row>78</xdr:row>
      <xdr:rowOff>104139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281298"/>
          <a:ext cx="889000" cy="19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8363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170741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63137</xdr:rowOff>
    </xdr:from>
    <xdr:to>
      <xdr:col>82</xdr:col>
      <xdr:colOff>158750</xdr:colOff>
      <xdr:row>78</xdr:row>
      <xdr:rowOff>164737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35214</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4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154577</xdr:rowOff>
    </xdr:from>
    <xdr:to>
      <xdr:col>78</xdr:col>
      <xdr:colOff>120650</xdr:colOff>
      <xdr:row>79</xdr:row>
      <xdr:rowOff>84727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52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69504</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614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152944</xdr:rowOff>
    </xdr:from>
    <xdr:to>
      <xdr:col>74</xdr:col>
      <xdr:colOff>31750</xdr:colOff>
      <xdr:row>78</xdr:row>
      <xdr:rowOff>83094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5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67871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4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28848</xdr:rowOff>
    </xdr:from>
    <xdr:to>
      <xdr:col>65</xdr:col>
      <xdr:colOff>53975</xdr:colOff>
      <xdr:row>77</xdr:row>
      <xdr:rowOff>130448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3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140625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999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73688</xdr:rowOff>
    </xdr:from>
    <xdr:to>
      <xdr:col>29</xdr:col>
      <xdr:colOff>127000</xdr:colOff>
      <xdr:row>16</xdr:row>
      <xdr:rowOff>86204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003800" y="2864513"/>
          <a:ext cx="647700" cy="12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1956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13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73688</xdr:rowOff>
    </xdr:from>
    <xdr:to>
      <xdr:col>26</xdr:col>
      <xdr:colOff>50800</xdr:colOff>
      <xdr:row>16</xdr:row>
      <xdr:rowOff>82148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2864513"/>
          <a:ext cx="698500" cy="8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146483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328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82148</xdr:rowOff>
    </xdr:from>
    <xdr:to>
      <xdr:col>22</xdr:col>
      <xdr:colOff>114300</xdr:colOff>
      <xdr:row>16</xdr:row>
      <xdr:rowOff>169777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2872973"/>
          <a:ext cx="698500" cy="87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168591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330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142205</xdr:rowOff>
    </xdr:from>
    <xdr:to>
      <xdr:col>18</xdr:col>
      <xdr:colOff>177800</xdr:colOff>
      <xdr:row>16</xdr:row>
      <xdr:rowOff>169777</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a:off x="2908300" y="2933030"/>
          <a:ext cx="698500" cy="27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5496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31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79255</xdr:rowOff>
    </xdr:from>
    <xdr:to>
      <xdr:col>15</xdr:col>
      <xdr:colOff>101600</xdr:colOff>
      <xdr:row>19</xdr:row>
      <xdr:rowOff>9405</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12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165632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29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35404</xdr:rowOff>
    </xdr:from>
    <xdr:to>
      <xdr:col>29</xdr:col>
      <xdr:colOff>177800</xdr:colOff>
      <xdr:row>16</xdr:row>
      <xdr:rowOff>137004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2826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51931</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26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22888</xdr:rowOff>
    </xdr:from>
    <xdr:to>
      <xdr:col>26</xdr:col>
      <xdr:colOff>101600</xdr:colOff>
      <xdr:row>16</xdr:row>
      <xdr:rowOff>124488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2813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134665</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258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31348</xdr:rowOff>
    </xdr:from>
    <xdr:to>
      <xdr:col>22</xdr:col>
      <xdr:colOff>165100</xdr:colOff>
      <xdr:row>16</xdr:row>
      <xdr:rowOff>132948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2822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143125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259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118977</xdr:rowOff>
    </xdr:from>
    <xdr:to>
      <xdr:col>19</xdr:col>
      <xdr:colOff>38100</xdr:colOff>
      <xdr:row>17</xdr:row>
      <xdr:rowOff>49127</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2909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59304</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267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91405</xdr:rowOff>
    </xdr:from>
    <xdr:to>
      <xdr:col>15</xdr:col>
      <xdr:colOff>101600</xdr:colOff>
      <xdr:row>17</xdr:row>
      <xdr:rowOff>21555</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2882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31732</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265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319249</xdr:rowOff>
    </xdr:from>
    <xdr:to>
      <xdr:col>29</xdr:col>
      <xdr:colOff>127000</xdr:colOff>
      <xdr:row>35</xdr:row>
      <xdr:rowOff>154908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586699"/>
          <a:ext cx="647700" cy="178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7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154908</xdr:rowOff>
    </xdr:from>
    <xdr:to>
      <xdr:col>26</xdr:col>
      <xdr:colOff>50800</xdr:colOff>
      <xdr:row>35</xdr:row>
      <xdr:rowOff>179948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765258"/>
          <a:ext cx="698500" cy="25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65784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179948</xdr:rowOff>
    </xdr:from>
    <xdr:to>
      <xdr:col>22</xdr:col>
      <xdr:colOff>114300</xdr:colOff>
      <xdr:row>35</xdr:row>
      <xdr:rowOff>259355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790298"/>
          <a:ext cx="698500" cy="79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89798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259355</xdr:rowOff>
    </xdr:from>
    <xdr:to>
      <xdr:col>18</xdr:col>
      <xdr:colOff>177800</xdr:colOff>
      <xdr:row>35</xdr:row>
      <xdr:rowOff>330164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869705"/>
          <a:ext cx="698500" cy="70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72699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338122</xdr:rowOff>
    </xdr:from>
    <xdr:to>
      <xdr:col>15</xdr:col>
      <xdr:colOff>101600</xdr:colOff>
      <xdr:row>36</xdr:row>
      <xdr:rowOff>96822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81599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268449</xdr:rowOff>
    </xdr:from>
    <xdr:to>
      <xdr:col>29</xdr:col>
      <xdr:colOff>177800</xdr:colOff>
      <xdr:row>35</xdr:row>
      <xdr:rowOff>27149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535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113526</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38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104108</xdr:rowOff>
    </xdr:from>
    <xdr:to>
      <xdr:col>26</xdr:col>
      <xdr:colOff>101600</xdr:colOff>
      <xdr:row>35</xdr:row>
      <xdr:rowOff>205708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14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215885</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483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129148</xdr:rowOff>
    </xdr:from>
    <xdr:to>
      <xdr:col>22</xdr:col>
      <xdr:colOff>165100</xdr:colOff>
      <xdr:row>35</xdr:row>
      <xdr:rowOff>230748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739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240925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0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208555</xdr:rowOff>
    </xdr:from>
    <xdr:to>
      <xdr:col>19</xdr:col>
      <xdr:colOff>38100</xdr:colOff>
      <xdr:row>35</xdr:row>
      <xdr:rowOff>310155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18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320332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8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279364</xdr:rowOff>
    </xdr:from>
    <xdr:to>
      <xdr:col>15</xdr:col>
      <xdr:colOff>101600</xdr:colOff>
      <xdr:row>36</xdr:row>
      <xdr:rowOff>38064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89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48241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5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
511
101.30
1,543,924
1,494,419
29,557
799,738
1,646,726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15944</xdr:rowOff>
    </xdr:from>
    <xdr:to>
      <xdr:col>24</xdr:col>
      <xdr:colOff>63500</xdr:colOff>
      <xdr:row>34</xdr:row>
      <xdr:rowOff>24332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3797300" y="5845244"/>
          <a:ext cx="838200" cy="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93889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66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15944</xdr:rowOff>
    </xdr:from>
    <xdr:to>
      <xdr:col>19</xdr:col>
      <xdr:colOff>177800</xdr:colOff>
      <xdr:row>34</xdr:row>
      <xdr:rowOff>53993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5845244"/>
          <a:ext cx="889000" cy="3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66565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1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53993</xdr:rowOff>
    </xdr:from>
    <xdr:to>
      <xdr:col>15</xdr:col>
      <xdr:colOff>50800</xdr:colOff>
      <xdr:row>34</xdr:row>
      <xdr:rowOff>141108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5883293"/>
          <a:ext cx="889000" cy="8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87424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141108</xdr:rowOff>
    </xdr:from>
    <xdr:to>
      <xdr:col>10</xdr:col>
      <xdr:colOff>114300</xdr:colOff>
      <xdr:row>35</xdr:row>
      <xdr:rowOff>116221</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5970408"/>
          <a:ext cx="889000" cy="14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91844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34714</xdr:rowOff>
    </xdr:from>
    <xdr:to>
      <xdr:col>6</xdr:col>
      <xdr:colOff>38100</xdr:colOff>
      <xdr:row>37</xdr:row>
      <xdr:rowOff>136314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127440</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144982</xdr:rowOff>
    </xdr:from>
    <xdr:to>
      <xdr:col>24</xdr:col>
      <xdr:colOff>114300</xdr:colOff>
      <xdr:row>34</xdr:row>
      <xdr:rowOff>75132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8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167859</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65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136594</xdr:rowOff>
    </xdr:from>
    <xdr:to>
      <xdr:col>20</xdr:col>
      <xdr:colOff>38100</xdr:colOff>
      <xdr:row>34</xdr:row>
      <xdr:rowOff>66744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79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83271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569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3193</xdr:rowOff>
    </xdr:from>
    <xdr:to>
      <xdr:col>15</xdr:col>
      <xdr:colOff>101600</xdr:colOff>
      <xdr:row>34</xdr:row>
      <xdr:rowOff>104793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83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121320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607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90308</xdr:rowOff>
    </xdr:from>
    <xdr:to>
      <xdr:col>10</xdr:col>
      <xdr:colOff>165100</xdr:colOff>
      <xdr:row>35</xdr:row>
      <xdr:rowOff>20458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591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36985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69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65421</xdr:rowOff>
    </xdr:from>
    <xdr:to>
      <xdr:col>6</xdr:col>
      <xdr:colOff>38100</xdr:colOff>
      <xdr:row>35</xdr:row>
      <xdr:rowOff>167021</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06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12098</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84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145436</xdr:rowOff>
    </xdr:from>
    <xdr:to>
      <xdr:col>24</xdr:col>
      <xdr:colOff>63500</xdr:colOff>
      <xdr:row>54</xdr:row>
      <xdr:rowOff>130639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232286"/>
          <a:ext cx="838200" cy="15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123480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145436</xdr:rowOff>
    </xdr:from>
    <xdr:to>
      <xdr:col>19</xdr:col>
      <xdr:colOff>177800</xdr:colOff>
      <xdr:row>54</xdr:row>
      <xdr:rowOff>79600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232286"/>
          <a:ext cx="889000" cy="10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76114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4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79600</xdr:rowOff>
    </xdr:from>
    <xdr:to>
      <xdr:col>15</xdr:col>
      <xdr:colOff>50800</xdr:colOff>
      <xdr:row>54</xdr:row>
      <xdr:rowOff>133483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337900"/>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96259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133483</xdr:rowOff>
    </xdr:from>
    <xdr:to>
      <xdr:col>10</xdr:col>
      <xdr:colOff>114300</xdr:colOff>
      <xdr:row>55</xdr:row>
      <xdr:rowOff>41783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391783"/>
          <a:ext cx="889000" cy="7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87310</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5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160573</xdr:rowOff>
    </xdr:from>
    <xdr:to>
      <xdr:col>6</xdr:col>
      <xdr:colOff>38100</xdr:colOff>
      <xdr:row>57</xdr:row>
      <xdr:rowOff>90723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81850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5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79839</xdr:rowOff>
    </xdr:from>
    <xdr:to>
      <xdr:col>24</xdr:col>
      <xdr:colOff>114300</xdr:colOff>
      <xdr:row>55</xdr:row>
      <xdr:rowOff>9989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3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102716</xdr:rowOff>
    </xdr:from>
    <xdr:ext cx="690189"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1895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94636</xdr:rowOff>
    </xdr:from>
    <xdr:to>
      <xdr:col>20</xdr:col>
      <xdr:colOff>38100</xdr:colOff>
      <xdr:row>54</xdr:row>
      <xdr:rowOff>24786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18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52</xdr:row>
      <xdr:rowOff>41313</xdr:rowOff>
    </xdr:from>
    <xdr:ext cx="690189"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52205" y="89567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28800</xdr:rowOff>
    </xdr:from>
    <xdr:to>
      <xdr:col>15</xdr:col>
      <xdr:colOff>101600</xdr:colOff>
      <xdr:row>54</xdr:row>
      <xdr:rowOff>130400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28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52</xdr:row>
      <xdr:rowOff>146927</xdr:rowOff>
    </xdr:from>
    <xdr:ext cx="690189"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563205" y="9062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82683</xdr:rowOff>
    </xdr:from>
    <xdr:to>
      <xdr:col>10</xdr:col>
      <xdr:colOff>165100</xdr:colOff>
      <xdr:row>55</xdr:row>
      <xdr:rowOff>12833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3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53</xdr:row>
      <xdr:rowOff>29360</xdr:rowOff>
    </xdr:from>
    <xdr:ext cx="690189"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674205" y="91162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162433</xdr:rowOff>
    </xdr:from>
    <xdr:to>
      <xdr:col>6</xdr:col>
      <xdr:colOff>38100</xdr:colOff>
      <xdr:row>55</xdr:row>
      <xdr:rowOff>92583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42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109110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19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116328</xdr:rowOff>
    </xdr:from>
    <xdr:to>
      <xdr:col>24</xdr:col>
      <xdr:colOff>63500</xdr:colOff>
      <xdr:row>77</xdr:row>
      <xdr:rowOff>117018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146528"/>
          <a:ext cx="838200" cy="17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108205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30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116328</xdr:rowOff>
    </xdr:from>
    <xdr:to>
      <xdr:col>19</xdr:col>
      <xdr:colOff>177800</xdr:colOff>
      <xdr:row>78</xdr:row>
      <xdr:rowOff>77978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146528"/>
          <a:ext cx="889000" cy="30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51974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4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43757</xdr:rowOff>
    </xdr:from>
    <xdr:to>
      <xdr:col>15</xdr:col>
      <xdr:colOff>50800</xdr:colOff>
      <xdr:row>78</xdr:row>
      <xdr:rowOff>77978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16857"/>
          <a:ext cx="889000" cy="3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28839</xdr:rowOff>
    </xdr:from>
    <xdr:to>
      <xdr:col>10</xdr:col>
      <xdr:colOff>114300</xdr:colOff>
      <xdr:row>78</xdr:row>
      <xdr:rowOff>43757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230489"/>
          <a:ext cx="889000" cy="18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102187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166218</xdr:rowOff>
    </xdr:from>
    <xdr:to>
      <xdr:col>6</xdr:col>
      <xdr:colOff>38100</xdr:colOff>
      <xdr:row>78</xdr:row>
      <xdr:rowOff>96368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87495</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4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66218</xdr:rowOff>
    </xdr:from>
    <xdr:to>
      <xdr:col>24</xdr:col>
      <xdr:colOff>114300</xdr:colOff>
      <xdr:row>77</xdr:row>
      <xdr:rowOff>167818</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6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89095</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1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65528</xdr:rowOff>
    </xdr:from>
    <xdr:to>
      <xdr:col>20</xdr:col>
      <xdr:colOff>38100</xdr:colOff>
      <xdr:row>76</xdr:row>
      <xdr:rowOff>167128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09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12205</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287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27178</xdr:rowOff>
    </xdr:from>
    <xdr:to>
      <xdr:col>15</xdr:col>
      <xdr:colOff>101600</xdr:colOff>
      <xdr:row>78</xdr:row>
      <xdr:rowOff>128778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0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119905</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349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164407</xdr:rowOff>
    </xdr:from>
    <xdr:to>
      <xdr:col>10</xdr:col>
      <xdr:colOff>165100</xdr:colOff>
      <xdr:row>78</xdr:row>
      <xdr:rowOff>94557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6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85684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345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149489</xdr:rowOff>
    </xdr:from>
    <xdr:to>
      <xdr:col>6</xdr:col>
      <xdr:colOff>38100</xdr:colOff>
      <xdr:row>77</xdr:row>
      <xdr:rowOff>79639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17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96165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295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129947</xdr:rowOff>
    </xdr:from>
    <xdr:to>
      <xdr:col>24</xdr:col>
      <xdr:colOff>63500</xdr:colOff>
      <xdr:row>95</xdr:row>
      <xdr:rowOff>133353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417697"/>
          <a:ext cx="8382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2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156288</xdr:rowOff>
    </xdr:from>
    <xdr:to>
      <xdr:col>19</xdr:col>
      <xdr:colOff>177800</xdr:colOff>
      <xdr:row>95</xdr:row>
      <xdr:rowOff>133353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272588"/>
          <a:ext cx="889000" cy="14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149671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09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156288</xdr:rowOff>
    </xdr:from>
    <xdr:to>
      <xdr:col>15</xdr:col>
      <xdr:colOff>50800</xdr:colOff>
      <xdr:row>96</xdr:row>
      <xdr:rowOff>39353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272588"/>
          <a:ext cx="889000" cy="22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64705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39353</xdr:rowOff>
    </xdr:from>
    <xdr:to>
      <xdr:col>10</xdr:col>
      <xdr:colOff>114300</xdr:colOff>
      <xdr:row>96</xdr:row>
      <xdr:rowOff>62395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498553"/>
          <a:ext cx="889000" cy="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46184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129384</xdr:rowOff>
    </xdr:from>
    <xdr:to>
      <xdr:col>6</xdr:col>
      <xdr:colOff>38100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79147</xdr:rowOff>
    </xdr:from>
    <xdr:to>
      <xdr:col>24</xdr:col>
      <xdr:colOff>114300</xdr:colOff>
      <xdr:row>96</xdr:row>
      <xdr:rowOff>9297</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36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57574</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34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82553</xdr:rowOff>
    </xdr:from>
    <xdr:to>
      <xdr:col>20</xdr:col>
      <xdr:colOff>38100</xdr:colOff>
      <xdr:row>96</xdr:row>
      <xdr:rowOff>12703</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37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3830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46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105488</xdr:rowOff>
    </xdr:from>
    <xdr:to>
      <xdr:col>15</xdr:col>
      <xdr:colOff>101600</xdr:colOff>
      <xdr:row>95</xdr:row>
      <xdr:rowOff>35638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22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52165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599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160003</xdr:rowOff>
    </xdr:from>
    <xdr:to>
      <xdr:col>10</xdr:col>
      <xdr:colOff>165100</xdr:colOff>
      <xdr:row>96</xdr:row>
      <xdr:rowOff>90153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44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81280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54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11595</xdr:rowOff>
    </xdr:from>
    <xdr:to>
      <xdr:col>6</xdr:col>
      <xdr:colOff>38100</xdr:colOff>
      <xdr:row>96</xdr:row>
      <xdr:rowOff>113195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4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104322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56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126873</xdr:rowOff>
    </xdr:from>
    <xdr:to>
      <xdr:col>55</xdr:col>
      <xdr:colOff>0</xdr:colOff>
      <xdr:row>36</xdr:row>
      <xdr:rowOff>158714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9639300" y="6299073"/>
          <a:ext cx="838200" cy="3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17373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361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126873</xdr:rowOff>
    </xdr:from>
    <xdr:to>
      <xdr:col>50</xdr:col>
      <xdr:colOff>114300</xdr:colOff>
      <xdr:row>37</xdr:row>
      <xdr:rowOff>23600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299073"/>
          <a:ext cx="889000" cy="6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141291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48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85501</xdr:rowOff>
    </xdr:from>
    <xdr:to>
      <xdr:col>45</xdr:col>
      <xdr:colOff>177800</xdr:colOff>
      <xdr:row>37</xdr:row>
      <xdr:rowOff>23600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257701"/>
          <a:ext cx="889000" cy="10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155792</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49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85501</xdr:rowOff>
    </xdr:from>
    <xdr:to>
      <xdr:col>41</xdr:col>
      <xdr:colOff>50800</xdr:colOff>
      <xdr:row>36</xdr:row>
      <xdr:rowOff>130273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257701"/>
          <a:ext cx="889000" cy="4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54541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39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84081</xdr:rowOff>
    </xdr:from>
    <xdr:to>
      <xdr:col>36</xdr:col>
      <xdr:colOff>165100</xdr:colOff>
      <xdr:row>38</xdr:row>
      <xdr:rowOff>14232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77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5358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52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107914</xdr:rowOff>
    </xdr:from>
    <xdr:to>
      <xdr:col>55</xdr:col>
      <xdr:colOff>50800</xdr:colOff>
      <xdr:row>37</xdr:row>
      <xdr:rowOff>38064</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28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130791</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1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76073</xdr:rowOff>
    </xdr:from>
    <xdr:to>
      <xdr:col>50</xdr:col>
      <xdr:colOff>165100</xdr:colOff>
      <xdr:row>37</xdr:row>
      <xdr:rowOff>6223</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24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22750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023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144250</xdr:rowOff>
    </xdr:from>
    <xdr:to>
      <xdr:col>46</xdr:col>
      <xdr:colOff>38100</xdr:colOff>
      <xdr:row>37</xdr:row>
      <xdr:rowOff>74400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31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90927</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091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34701</xdr:rowOff>
    </xdr:from>
    <xdr:to>
      <xdr:col>41</xdr:col>
      <xdr:colOff>101600</xdr:colOff>
      <xdr:row>36</xdr:row>
      <xdr:rowOff>136301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20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152828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598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79473</xdr:rowOff>
    </xdr:from>
    <xdr:to>
      <xdr:col>36</xdr:col>
      <xdr:colOff>165100</xdr:colOff>
      <xdr:row>37</xdr:row>
      <xdr:rowOff>9623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25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26150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026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30743</xdr:rowOff>
    </xdr:from>
    <xdr:to>
      <xdr:col>55</xdr:col>
      <xdr:colOff>0</xdr:colOff>
      <xdr:row>58</xdr:row>
      <xdr:rowOff>128261</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9639300" y="9803393"/>
          <a:ext cx="838200" cy="26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41219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813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30743</xdr:rowOff>
    </xdr:from>
    <xdr:to>
      <xdr:col>50</xdr:col>
      <xdr:colOff>114300</xdr:colOff>
      <xdr:row>57</xdr:row>
      <xdr:rowOff>115138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8750300" y="9803393"/>
          <a:ext cx="889000" cy="8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113940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1005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115138</xdr:rowOff>
    </xdr:from>
    <xdr:to>
      <xdr:col>45</xdr:col>
      <xdr:colOff>177800</xdr:colOff>
      <xdr:row>58</xdr:row>
      <xdr:rowOff>52950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7861300" y="9887788"/>
          <a:ext cx="889000" cy="10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98716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1004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52950</xdr:rowOff>
    </xdr:from>
    <xdr:to>
      <xdr:col>41</xdr:col>
      <xdr:colOff>50800</xdr:colOff>
      <xdr:row>58</xdr:row>
      <xdr:rowOff>77031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9997050"/>
          <a:ext cx="889000" cy="2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100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16448</xdr:rowOff>
    </xdr:from>
    <xdr:to>
      <xdr:col>36</xdr:col>
      <xdr:colOff>165100</xdr:colOff>
      <xdr:row>58</xdr:row>
      <xdr:rowOff>118048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134575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973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77461</xdr:rowOff>
    </xdr:from>
    <xdr:to>
      <xdr:col>55</xdr:col>
      <xdr:colOff>50800</xdr:colOff>
      <xdr:row>59</xdr:row>
      <xdr:rowOff>7611</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1002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168218</xdr:rowOff>
    </xdr:from>
    <xdr:ext cx="534377"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94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151393</xdr:rowOff>
    </xdr:from>
    <xdr:to>
      <xdr:col>50</xdr:col>
      <xdr:colOff>165100</xdr:colOff>
      <xdr:row>57</xdr:row>
      <xdr:rowOff>81543</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75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55</xdr:row>
      <xdr:rowOff>98070</xdr:rowOff>
    </xdr:from>
    <xdr:ext cx="690189"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294205" y="95278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64338</xdr:rowOff>
    </xdr:from>
    <xdr:to>
      <xdr:col>46</xdr:col>
      <xdr:colOff>38100</xdr:colOff>
      <xdr:row>57</xdr:row>
      <xdr:rowOff>165938</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83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11015</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61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2150</xdr:rowOff>
    </xdr:from>
    <xdr:to>
      <xdr:col>41</xdr:col>
      <xdr:colOff>101600</xdr:colOff>
      <xdr:row>58</xdr:row>
      <xdr:rowOff>103750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9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120277</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972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26231</xdr:rowOff>
    </xdr:from>
    <xdr:to>
      <xdr:col>36</xdr:col>
      <xdr:colOff>165100</xdr:colOff>
      <xdr:row>58</xdr:row>
      <xdr:rowOff>127831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97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118958</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10063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139700</xdr:rowOff>
    </xdr:from>
    <xdr:to>
      <xdr:col>55</xdr:col>
      <xdr:colOff>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149642</xdr:rowOff>
    </xdr:from>
    <xdr:to>
      <xdr:col>50</xdr:col>
      <xdr:colOff>114300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351292"/>
          <a:ext cx="889000" cy="16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149642</xdr:rowOff>
    </xdr:from>
    <xdr:to>
      <xdr:col>45</xdr:col>
      <xdr:colOff>177800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351292"/>
          <a:ext cx="889000" cy="16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54763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42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8998</xdr:rowOff>
    </xdr:from>
    <xdr:to>
      <xdr:col>41</xdr:col>
      <xdr:colOff>50800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382098"/>
          <a:ext cx="889000" cy="13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100074</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61795" y="1313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148467</xdr:rowOff>
    </xdr:from>
    <xdr:to>
      <xdr:col>36</xdr:col>
      <xdr:colOff>165100</xdr:colOff>
      <xdr:row>78</xdr:row>
      <xdr:rowOff>78617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69744</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672795" y="1344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3827</xdr:rowOff>
    </xdr:from>
    <xdr:ext cx="249299"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98842</xdr:rowOff>
    </xdr:from>
    <xdr:to>
      <xdr:col>46</xdr:col>
      <xdr:colOff>38100</xdr:colOff>
      <xdr:row>78</xdr:row>
      <xdr:rowOff>28992</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0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45519</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3075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129648</xdr:rowOff>
    </xdr:from>
    <xdr:to>
      <xdr:col>36</xdr:col>
      <xdr:colOff>165100</xdr:colOff>
      <xdr:row>78</xdr:row>
      <xdr:rowOff>59798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76325</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672795" y="1310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31566</xdr:rowOff>
    </xdr:from>
    <xdr:to>
      <xdr:col>55</xdr:col>
      <xdr:colOff>0</xdr:colOff>
      <xdr:row>98</xdr:row>
      <xdr:rowOff>128260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9639300" y="16662216"/>
          <a:ext cx="838200" cy="26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72747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703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31566</xdr:rowOff>
    </xdr:from>
    <xdr:to>
      <xdr:col>50</xdr:col>
      <xdr:colOff>114300</xdr:colOff>
      <xdr:row>97</xdr:row>
      <xdr:rowOff>168411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8750300" y="16662216"/>
          <a:ext cx="889000" cy="13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139909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94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168411</xdr:rowOff>
    </xdr:from>
    <xdr:to>
      <xdr:col>45</xdr:col>
      <xdr:colOff>177800</xdr:colOff>
      <xdr:row>98</xdr:row>
      <xdr:rowOff>52950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7861300" y="16799061"/>
          <a:ext cx="889000" cy="5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138733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94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52950</xdr:rowOff>
    </xdr:from>
    <xdr:to>
      <xdr:col>41</xdr:col>
      <xdr:colOff>50800</xdr:colOff>
      <xdr:row>98</xdr:row>
      <xdr:rowOff>118146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6972300" y="16855050"/>
          <a:ext cx="889000" cy="6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137296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93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50019</xdr:rowOff>
    </xdr:from>
    <xdr:to>
      <xdr:col>36</xdr:col>
      <xdr:colOff>165100</xdr:colOff>
      <xdr:row>98</xdr:row>
      <xdr:rowOff>151619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168146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6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77460</xdr:rowOff>
    </xdr:from>
    <xdr:to>
      <xdr:col>55</xdr:col>
      <xdr:colOff>50800</xdr:colOff>
      <xdr:row>99</xdr:row>
      <xdr:rowOff>7610</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7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28296</xdr:rowOff>
    </xdr:from>
    <xdr:ext cx="534377"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83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152216</xdr:rowOff>
    </xdr:from>
    <xdr:to>
      <xdr:col>50</xdr:col>
      <xdr:colOff>165100</xdr:colOff>
      <xdr:row>97</xdr:row>
      <xdr:rowOff>82366</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6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95</xdr:row>
      <xdr:rowOff>98893</xdr:rowOff>
    </xdr:from>
    <xdr:ext cx="690189"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294205" y="163866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117611</xdr:rowOff>
    </xdr:from>
    <xdr:to>
      <xdr:col>46</xdr:col>
      <xdr:colOff>38100</xdr:colOff>
      <xdr:row>98</xdr:row>
      <xdr:rowOff>47761</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74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64288</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52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2150</xdr:rowOff>
    </xdr:from>
    <xdr:to>
      <xdr:col>41</xdr:col>
      <xdr:colOff>101600</xdr:colOff>
      <xdr:row>98</xdr:row>
      <xdr:rowOff>103750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0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120277</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57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67346</xdr:rowOff>
    </xdr:from>
    <xdr:to>
      <xdr:col>36</xdr:col>
      <xdr:colOff>165100</xdr:colOff>
      <xdr:row>98</xdr:row>
      <xdr:rowOff>168946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160073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96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126426</xdr:rowOff>
    </xdr:from>
    <xdr:to>
      <xdr:col>76</xdr:col>
      <xdr:colOff>114300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298626"/>
          <a:ext cx="889000" cy="43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126426</xdr:rowOff>
    </xdr:from>
    <xdr:to>
      <xdr:col>71</xdr:col>
      <xdr:colOff>177800</xdr:colOff>
      <xdr:row>38</xdr:row>
      <xdr:rowOff>98106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298626"/>
          <a:ext cx="889000" cy="31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159354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67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97480</xdr:rowOff>
    </xdr:from>
    <xdr:to>
      <xdr:col>67</xdr:col>
      <xdr:colOff>101600</xdr:colOff>
      <xdr:row>39</xdr:row>
      <xdr:rowOff>27630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18757</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70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75626</xdr:rowOff>
    </xdr:from>
    <xdr:to>
      <xdr:col>72</xdr:col>
      <xdr:colOff>38100</xdr:colOff>
      <xdr:row>37</xdr:row>
      <xdr:rowOff>5776</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24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22303</xdr:rowOff>
    </xdr:from>
    <xdr:ext cx="59901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03795" y="602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47306</xdr:rowOff>
    </xdr:from>
    <xdr:to>
      <xdr:col>67</xdr:col>
      <xdr:colOff>101600</xdr:colOff>
      <xdr:row>38</xdr:row>
      <xdr:rowOff>148906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56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165433</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3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45254</xdr:rowOff>
    </xdr:from>
    <xdr:to>
      <xdr:col>85</xdr:col>
      <xdr:colOff>127000</xdr:colOff>
      <xdr:row>75</xdr:row>
      <xdr:rowOff>134775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2904004"/>
          <a:ext cx="838200" cy="8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171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134775</xdr:rowOff>
    </xdr:from>
    <xdr:to>
      <xdr:col>81</xdr:col>
      <xdr:colOff>50800</xdr:colOff>
      <xdr:row>75</xdr:row>
      <xdr:rowOff>161417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2993525"/>
          <a:ext cx="889000" cy="2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116932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31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161417</xdr:rowOff>
    </xdr:from>
    <xdr:to>
      <xdr:col>76</xdr:col>
      <xdr:colOff>114300</xdr:colOff>
      <xdr:row>76</xdr:row>
      <xdr:rowOff>71983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020167"/>
          <a:ext cx="889000" cy="8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143933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3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66174</xdr:rowOff>
    </xdr:from>
    <xdr:to>
      <xdr:col>71</xdr:col>
      <xdr:colOff>177800</xdr:colOff>
      <xdr:row>76</xdr:row>
      <xdr:rowOff>71983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814300" y="13096374"/>
          <a:ext cx="889000" cy="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138873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20817</xdr:rowOff>
    </xdr:from>
    <xdr:to>
      <xdr:col>67</xdr:col>
      <xdr:colOff>101600</xdr:colOff>
      <xdr:row>77</xdr:row>
      <xdr:rowOff>122417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113544</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165904</xdr:rowOff>
    </xdr:from>
    <xdr:to>
      <xdr:col>85</xdr:col>
      <xdr:colOff>177800</xdr:colOff>
      <xdr:row>75</xdr:row>
      <xdr:rowOff>96054</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285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17331</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7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83975</xdr:rowOff>
    </xdr:from>
    <xdr:to>
      <xdr:col>81</xdr:col>
      <xdr:colOff>101600</xdr:colOff>
      <xdr:row>76</xdr:row>
      <xdr:rowOff>14126</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29427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30652</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2717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110617</xdr:rowOff>
    </xdr:from>
    <xdr:to>
      <xdr:col>76</xdr:col>
      <xdr:colOff>165100</xdr:colOff>
      <xdr:row>76</xdr:row>
      <xdr:rowOff>40767</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296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57294</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274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21183</xdr:rowOff>
    </xdr:from>
    <xdr:to>
      <xdr:col>72</xdr:col>
      <xdr:colOff>38100</xdr:colOff>
      <xdr:row>76</xdr:row>
      <xdr:rowOff>122783</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05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139310</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2826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15374</xdr:rowOff>
    </xdr:from>
    <xdr:to>
      <xdr:col>67</xdr:col>
      <xdr:colOff>101600</xdr:colOff>
      <xdr:row>76</xdr:row>
      <xdr:rowOff>116974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04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133501</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282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31231</xdr:rowOff>
    </xdr:from>
    <xdr:to>
      <xdr:col>85</xdr:col>
      <xdr:colOff>127000</xdr:colOff>
      <xdr:row>99</xdr:row>
      <xdr:rowOff>39275</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5481300" y="17004781"/>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49528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680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38644</xdr:rowOff>
    </xdr:from>
    <xdr:to>
      <xdr:col>81</xdr:col>
      <xdr:colOff>50800</xdr:colOff>
      <xdr:row>99</xdr:row>
      <xdr:rowOff>39275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7012194"/>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54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38644</xdr:rowOff>
    </xdr:from>
    <xdr:to>
      <xdr:col>76</xdr:col>
      <xdr:colOff>114300</xdr:colOff>
      <xdr:row>99</xdr:row>
      <xdr:rowOff>40478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7012194"/>
          <a:ext cx="889000" cy="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16011</xdr:rowOff>
    </xdr:from>
    <xdr:to>
      <xdr:col>71</xdr:col>
      <xdr:colOff>177800</xdr:colOff>
      <xdr:row>99</xdr:row>
      <xdr:rowOff>40478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814300" y="16989561"/>
          <a:ext cx="889000" cy="2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15722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6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55916</xdr:rowOff>
    </xdr:from>
    <xdr:to>
      <xdr:col>67</xdr:col>
      <xdr:colOff>101600</xdr:colOff>
      <xdr:row>98</xdr:row>
      <xdr:rowOff>157516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2593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3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151881</xdr:rowOff>
    </xdr:from>
    <xdr:to>
      <xdr:col>85</xdr:col>
      <xdr:colOff>177800</xdr:colOff>
      <xdr:row>99</xdr:row>
      <xdr:rowOff>82031</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95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66808</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86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159925</xdr:rowOff>
    </xdr:from>
    <xdr:to>
      <xdr:col>81</xdr:col>
      <xdr:colOff>101600</xdr:colOff>
      <xdr:row>99</xdr:row>
      <xdr:rowOff>90075</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96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81202</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46428" y="1705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159294</xdr:rowOff>
    </xdr:from>
    <xdr:to>
      <xdr:col>76</xdr:col>
      <xdr:colOff>165100</xdr:colOff>
      <xdr:row>99</xdr:row>
      <xdr:rowOff>89444</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96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80571</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705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161128</xdr:rowOff>
    </xdr:from>
    <xdr:to>
      <xdr:col>72</xdr:col>
      <xdr:colOff>38100</xdr:colOff>
      <xdr:row>99</xdr:row>
      <xdr:rowOff>91278</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96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82405</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68428" y="1705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136661</xdr:rowOff>
    </xdr:from>
    <xdr:to>
      <xdr:col>67</xdr:col>
      <xdr:colOff>101600</xdr:colOff>
      <xdr:row>99</xdr:row>
      <xdr:rowOff>66811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93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57938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703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147221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4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27755</xdr:rowOff>
    </xdr:from>
    <xdr:to>
      <xdr:col>98</xdr:col>
      <xdr:colOff>38100</xdr:colOff>
      <xdr:row>39</xdr:row>
      <xdr:rowOff>129355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145882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4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137030</xdr:rowOff>
    </xdr:from>
    <xdr:to>
      <xdr:col>116</xdr:col>
      <xdr:colOff>63500</xdr:colOff>
      <xdr:row>58</xdr:row>
      <xdr:rowOff>137135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1323300" y="10081130"/>
          <a:ext cx="838200" cy="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137121</xdr:rowOff>
    </xdr:from>
    <xdr:to>
      <xdr:col>111</xdr:col>
      <xdr:colOff>177800</xdr:colOff>
      <xdr:row>58</xdr:row>
      <xdr:rowOff>137135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81221"/>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137121</xdr:rowOff>
    </xdr:from>
    <xdr:to>
      <xdr:col>107</xdr:col>
      <xdr:colOff>50800</xdr:colOff>
      <xdr:row>58</xdr:row>
      <xdr:rowOff>137185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19545300" y="10081221"/>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137181</xdr:rowOff>
    </xdr:from>
    <xdr:to>
      <xdr:col>102</xdr:col>
      <xdr:colOff>114300</xdr:colOff>
      <xdr:row>58</xdr:row>
      <xdr:rowOff>137185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081281"/>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5301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62584</xdr:rowOff>
    </xdr:from>
    <xdr:to>
      <xdr:col>98</xdr:col>
      <xdr:colOff>38100</xdr:colOff>
      <xdr:row>58</xdr:row>
      <xdr:rowOff>164184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0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7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86230</xdr:rowOff>
    </xdr:from>
    <xdr:to>
      <xdr:col>116</xdr:col>
      <xdr:colOff>114300</xdr:colOff>
      <xdr:row>59</xdr:row>
      <xdr:rowOff>16380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3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378565"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86335</xdr:rowOff>
    </xdr:from>
    <xdr:to>
      <xdr:col>112</xdr:col>
      <xdr:colOff>38100</xdr:colOff>
      <xdr:row>59</xdr:row>
      <xdr:rowOff>16485</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7612</xdr:rowOff>
    </xdr:from>
    <xdr:ext cx="378565"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4017" y="10123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86321</xdr:rowOff>
    </xdr:from>
    <xdr:to>
      <xdr:col>107</xdr:col>
      <xdr:colOff>101600</xdr:colOff>
      <xdr:row>59</xdr:row>
      <xdr:rowOff>16471</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3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7598</xdr:rowOff>
    </xdr:from>
    <xdr:ext cx="378565"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5017" y="10123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86385</xdr:rowOff>
    </xdr:from>
    <xdr:to>
      <xdr:col>102</xdr:col>
      <xdr:colOff>165100</xdr:colOff>
      <xdr:row>59</xdr:row>
      <xdr:rowOff>16535</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7662</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6017" y="10123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86381</xdr:rowOff>
    </xdr:from>
    <xdr:to>
      <xdr:col>98</xdr:col>
      <xdr:colOff>38100</xdr:colOff>
      <xdr:row>59</xdr:row>
      <xdr:rowOff>16531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3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7658</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7017" y="10123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82994</xdr:rowOff>
    </xdr:from>
    <xdr:to>
      <xdr:col>116</xdr:col>
      <xdr:colOff>63500</xdr:colOff>
      <xdr:row>71</xdr:row>
      <xdr:rowOff>145752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2255944"/>
          <a:ext cx="838200" cy="6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111734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14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104949</xdr:rowOff>
    </xdr:from>
    <xdr:to>
      <xdr:col>111</xdr:col>
      <xdr:colOff>177800</xdr:colOff>
      <xdr:row>71</xdr:row>
      <xdr:rowOff>145752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0434300" y="12277899"/>
          <a:ext cx="889000" cy="4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30382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323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60177</xdr:rowOff>
    </xdr:from>
    <xdr:to>
      <xdr:col>107</xdr:col>
      <xdr:colOff>50800</xdr:colOff>
      <xdr:row>71</xdr:row>
      <xdr:rowOff>104949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2233127"/>
          <a:ext cx="889000" cy="4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53748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60177</xdr:rowOff>
    </xdr:from>
    <xdr:to>
      <xdr:col>102</xdr:col>
      <xdr:colOff>114300</xdr:colOff>
      <xdr:row>72</xdr:row>
      <xdr:rowOff>70405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2233127"/>
          <a:ext cx="889000" cy="18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79159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159913</xdr:rowOff>
    </xdr:from>
    <xdr:to>
      <xdr:col>98</xdr:col>
      <xdr:colOff>38100</xdr:colOff>
      <xdr:row>77</xdr:row>
      <xdr:rowOff>90063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81190</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32194</xdr:rowOff>
    </xdr:from>
    <xdr:to>
      <xdr:col>116</xdr:col>
      <xdr:colOff>114300</xdr:colOff>
      <xdr:row>71</xdr:row>
      <xdr:rowOff>133794</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220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118571</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12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94952</xdr:rowOff>
    </xdr:from>
    <xdr:to>
      <xdr:col>112</xdr:col>
      <xdr:colOff>38100</xdr:colOff>
      <xdr:row>72</xdr:row>
      <xdr:rowOff>25102</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226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41629</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2043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54149</xdr:rowOff>
    </xdr:from>
    <xdr:to>
      <xdr:col>107</xdr:col>
      <xdr:colOff>101600</xdr:colOff>
      <xdr:row>71</xdr:row>
      <xdr:rowOff>155749</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222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826</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002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9377</xdr:rowOff>
    </xdr:from>
    <xdr:to>
      <xdr:col>102</xdr:col>
      <xdr:colOff>165100</xdr:colOff>
      <xdr:row>71</xdr:row>
      <xdr:rowOff>110977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218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127504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195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19605</xdr:rowOff>
    </xdr:from>
    <xdr:to>
      <xdr:col>98</xdr:col>
      <xdr:colOff>38100</xdr:colOff>
      <xdr:row>72</xdr:row>
      <xdr:rowOff>121205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236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137732</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13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2,907</a:t>
          </a:r>
          <a:r>
            <a:rPr kumimoji="1" lang="ja-JP" altLang="en-US" sz="1300">
              <a:latin typeface="ＭＳ Ｐゴシック" panose="020B0600070205080204" pitchFamily="50" charset="-128"/>
              <a:ea typeface="ＭＳ Ｐゴシック" panose="020B0600070205080204" pitchFamily="50" charset="-128"/>
            </a:rPr>
            <a:t>千円となっている。当村の人口が</a:t>
          </a:r>
          <a:r>
            <a:rPr kumimoji="1" lang="en-US" altLang="ja-JP" sz="1300">
              <a:latin typeface="ＭＳ Ｐゴシック" panose="020B0600070205080204" pitchFamily="50" charset="-128"/>
              <a:ea typeface="ＭＳ Ｐゴシック" panose="020B0600070205080204" pitchFamily="50" charset="-128"/>
            </a:rPr>
            <a:t>514</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R6.1.1</a:t>
          </a:r>
          <a:r>
            <a:rPr kumimoji="1" lang="ja-JP" altLang="en-US" sz="1300">
              <a:latin typeface="ＭＳ Ｐゴシック" panose="020B0600070205080204" pitchFamily="50" charset="-128"/>
              <a:ea typeface="ＭＳ Ｐゴシック" panose="020B0600070205080204" pitchFamily="50" charset="-128"/>
            </a:rPr>
            <a:t>）と少ないため、ほとんどの項目で類似団体平均を上回っている。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主な構成項目は人件費と物件費及び公債費となっておりいる。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令和４年度は新庁舎建設事業のため、庁舎建設に係る普通建設事業費および初年度に伴う備品購入のための物件費は増加していたが、新庁舎関連事業が終了したため令和５年度は減少している。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今後も減少する見込みではあるが現在も大きな比率を占めているため、本当に必要な事業を選択し、物件費を抑制することに努める。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
511
101.30
1,543,924
1,494,419
29,557
799,738
1,646,726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168364</xdr:rowOff>
    </xdr:from>
    <xdr:to>
      <xdr:col>24</xdr:col>
      <xdr:colOff>63500</xdr:colOff>
      <xdr:row>36</xdr:row>
      <xdr:rowOff>21768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169114"/>
          <a:ext cx="838200" cy="2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37101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8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21768</xdr:rowOff>
    </xdr:from>
    <xdr:to>
      <xdr:col>19</xdr:col>
      <xdr:colOff>177800</xdr:colOff>
      <xdr:row>36</xdr:row>
      <xdr:rowOff>28931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193968"/>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166184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28931</xdr:rowOff>
    </xdr:from>
    <xdr:to>
      <xdr:col>15</xdr:col>
      <xdr:colOff>50800</xdr:colOff>
      <xdr:row>36</xdr:row>
      <xdr:rowOff>35484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01131"/>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14097</xdr:rowOff>
    </xdr:from>
    <xdr:to>
      <xdr:col>10</xdr:col>
      <xdr:colOff>114300</xdr:colOff>
      <xdr:row>36</xdr:row>
      <xdr:rowOff>35484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186297"/>
          <a:ext cx="889000" cy="2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13657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2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82461</xdr:rowOff>
    </xdr:from>
    <xdr:to>
      <xdr:col>6</xdr:col>
      <xdr:colOff>38100</xdr:colOff>
      <xdr:row>38</xdr:row>
      <xdr:rowOff>12612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3738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117564</xdr:rowOff>
    </xdr:from>
    <xdr:to>
      <xdr:col>24</xdr:col>
      <xdr:colOff>114300</xdr:colOff>
      <xdr:row>36</xdr:row>
      <xdr:rowOff>47714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1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140441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6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142418</xdr:rowOff>
    </xdr:from>
    <xdr:to>
      <xdr:col>20</xdr:col>
      <xdr:colOff>38100</xdr:colOff>
      <xdr:row>36</xdr:row>
      <xdr:rowOff>72568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4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89095</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1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149581</xdr:rowOff>
    </xdr:from>
    <xdr:to>
      <xdr:col>15</xdr:col>
      <xdr:colOff>101600</xdr:colOff>
      <xdr:row>36</xdr:row>
      <xdr:rowOff>79731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5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96258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2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156134</xdr:rowOff>
    </xdr:from>
    <xdr:to>
      <xdr:col>10</xdr:col>
      <xdr:colOff>165100</xdr:colOff>
      <xdr:row>36</xdr:row>
      <xdr:rowOff>86284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5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102811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3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134747</xdr:rowOff>
    </xdr:from>
    <xdr:to>
      <xdr:col>6</xdr:col>
      <xdr:colOff>38100</xdr:colOff>
      <xdr:row>36</xdr:row>
      <xdr:rowOff>64897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3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81424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1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139747</xdr:rowOff>
    </xdr:from>
    <xdr:to>
      <xdr:col>24</xdr:col>
      <xdr:colOff>63500</xdr:colOff>
      <xdr:row>57</xdr:row>
      <xdr:rowOff>94984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569497"/>
          <a:ext cx="838200" cy="29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11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139747</xdr:rowOff>
    </xdr:from>
    <xdr:to>
      <xdr:col>19</xdr:col>
      <xdr:colOff>177800</xdr:colOff>
      <xdr:row>56</xdr:row>
      <xdr:rowOff>75701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569497"/>
          <a:ext cx="889000" cy="10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76466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75701</xdr:rowOff>
    </xdr:from>
    <xdr:to>
      <xdr:col>15</xdr:col>
      <xdr:colOff>50800</xdr:colOff>
      <xdr:row>56</xdr:row>
      <xdr:rowOff>161857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676901"/>
          <a:ext cx="889000" cy="8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161857</xdr:rowOff>
    </xdr:from>
    <xdr:to>
      <xdr:col>10</xdr:col>
      <xdr:colOff>114300</xdr:colOff>
      <xdr:row>57</xdr:row>
      <xdr:rowOff>115693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763057"/>
          <a:ext cx="889000" cy="12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76155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13150</xdr:rowOff>
    </xdr:from>
    <xdr:to>
      <xdr:col>6</xdr:col>
      <xdr:colOff>38100</xdr:colOff>
      <xdr:row>58</xdr:row>
      <xdr:rowOff>114750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105877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4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44184</xdr:rowOff>
    </xdr:from>
    <xdr:to>
      <xdr:col>24</xdr:col>
      <xdr:colOff>114300</xdr:colOff>
      <xdr:row>57</xdr:row>
      <xdr:rowOff>145784</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1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67061</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6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88947</xdr:rowOff>
    </xdr:from>
    <xdr:to>
      <xdr:col>20</xdr:col>
      <xdr:colOff>38100</xdr:colOff>
      <xdr:row>56</xdr:row>
      <xdr:rowOff>19097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51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54</xdr:row>
      <xdr:rowOff>35624</xdr:rowOff>
    </xdr:from>
    <xdr:ext cx="690189"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52205" y="92939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24901</xdr:rowOff>
    </xdr:from>
    <xdr:to>
      <xdr:col>15</xdr:col>
      <xdr:colOff>101600</xdr:colOff>
      <xdr:row>56</xdr:row>
      <xdr:rowOff>126501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62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54</xdr:row>
      <xdr:rowOff>143028</xdr:rowOff>
    </xdr:from>
    <xdr:ext cx="690189"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563205" y="94013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111057</xdr:rowOff>
    </xdr:from>
    <xdr:to>
      <xdr:col>10</xdr:col>
      <xdr:colOff>165100</xdr:colOff>
      <xdr:row>57</xdr:row>
      <xdr:rowOff>41207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7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55</xdr:row>
      <xdr:rowOff>57734</xdr:rowOff>
    </xdr:from>
    <xdr:ext cx="690189"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674205" y="94874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64893</xdr:rowOff>
    </xdr:from>
    <xdr:to>
      <xdr:col>6</xdr:col>
      <xdr:colOff>38100</xdr:colOff>
      <xdr:row>57</xdr:row>
      <xdr:rowOff>166493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3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11570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1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10838</xdr:rowOff>
    </xdr:from>
    <xdr:to>
      <xdr:col>24</xdr:col>
      <xdr:colOff>63500</xdr:colOff>
      <xdr:row>74</xdr:row>
      <xdr:rowOff>161668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698138"/>
          <a:ext cx="838200" cy="15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123595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8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85606</xdr:rowOff>
    </xdr:from>
    <xdr:to>
      <xdr:col>19</xdr:col>
      <xdr:colOff>177800</xdr:colOff>
      <xdr:row>74</xdr:row>
      <xdr:rowOff>161668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2772906"/>
          <a:ext cx="889000" cy="7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138631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6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85606</xdr:rowOff>
    </xdr:from>
    <xdr:to>
      <xdr:col>15</xdr:col>
      <xdr:colOff>50800</xdr:colOff>
      <xdr:row>74</xdr:row>
      <xdr:rowOff>93268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772906"/>
          <a:ext cx="889000" cy="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141344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93268</xdr:rowOff>
    </xdr:from>
    <xdr:to>
      <xdr:col>10</xdr:col>
      <xdr:colOff>114300</xdr:colOff>
      <xdr:row>75</xdr:row>
      <xdr:rowOff>27075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780568"/>
          <a:ext cx="889000" cy="10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120583</xdr:rowOff>
    </xdr:from>
    <xdr:to>
      <xdr:col>6</xdr:col>
      <xdr:colOff>38100</xdr:colOff>
      <xdr:row>77</xdr:row>
      <xdr:rowOff>50733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41860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131488</xdr:rowOff>
    </xdr:from>
    <xdr:to>
      <xdr:col>24</xdr:col>
      <xdr:colOff>114300</xdr:colOff>
      <xdr:row>74</xdr:row>
      <xdr:rowOff>61638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64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154365</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49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110868</xdr:rowOff>
    </xdr:from>
    <xdr:to>
      <xdr:col>20</xdr:col>
      <xdr:colOff>38100</xdr:colOff>
      <xdr:row>75</xdr:row>
      <xdr:rowOff>41018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79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57545</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573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34806</xdr:rowOff>
    </xdr:from>
    <xdr:to>
      <xdr:col>15</xdr:col>
      <xdr:colOff>101600</xdr:colOff>
      <xdr:row>74</xdr:row>
      <xdr:rowOff>136406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72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152933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49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42468</xdr:rowOff>
    </xdr:from>
    <xdr:to>
      <xdr:col>10</xdr:col>
      <xdr:colOff>165100</xdr:colOff>
      <xdr:row>74</xdr:row>
      <xdr:rowOff>144068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72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160595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5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147725</xdr:rowOff>
    </xdr:from>
    <xdr:to>
      <xdr:col>6</xdr:col>
      <xdr:colOff>38100</xdr:colOff>
      <xdr:row>75</xdr:row>
      <xdr:rowOff>77875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8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94402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61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110316</xdr:rowOff>
    </xdr:from>
    <xdr:to>
      <xdr:col>24</xdr:col>
      <xdr:colOff>63500</xdr:colOff>
      <xdr:row>96</xdr:row>
      <xdr:rowOff>141016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3797300" y="16569516"/>
          <a:ext cx="838200" cy="3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97556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385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110316</xdr:rowOff>
    </xdr:from>
    <xdr:to>
      <xdr:col>19</xdr:col>
      <xdr:colOff>177800</xdr:colOff>
      <xdr:row>96</xdr:row>
      <xdr:rowOff>115898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569516"/>
          <a:ext cx="889000" cy="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10600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64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115898</xdr:rowOff>
    </xdr:from>
    <xdr:to>
      <xdr:col>15</xdr:col>
      <xdr:colOff>50800</xdr:colOff>
      <xdr:row>96</xdr:row>
      <xdr:rowOff>154104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575098"/>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21012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65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154104</xdr:rowOff>
    </xdr:from>
    <xdr:to>
      <xdr:col>10</xdr:col>
      <xdr:colOff>114300</xdr:colOff>
      <xdr:row>96</xdr:row>
      <xdr:rowOff>168939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613304"/>
          <a:ext cx="889000" cy="1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8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44195</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67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120952</xdr:rowOff>
    </xdr:from>
    <xdr:to>
      <xdr:col>6</xdr:col>
      <xdr:colOff>38100</xdr:colOff>
      <xdr:row>97</xdr:row>
      <xdr:rowOff>51102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42229</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30795" y="1667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90216</xdr:rowOff>
    </xdr:from>
    <xdr:to>
      <xdr:col>24</xdr:col>
      <xdr:colOff>114300</xdr:colOff>
      <xdr:row>97</xdr:row>
      <xdr:rowOff>20366</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5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68643</xdr:rowOff>
    </xdr:from>
    <xdr:ext cx="599010"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52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59516</xdr:rowOff>
    </xdr:from>
    <xdr:to>
      <xdr:col>20</xdr:col>
      <xdr:colOff>38100</xdr:colOff>
      <xdr:row>96</xdr:row>
      <xdr:rowOff>161116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51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6193</xdr:rowOff>
    </xdr:from>
    <xdr:ext cx="59901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497795" y="1629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65098</xdr:rowOff>
    </xdr:from>
    <xdr:to>
      <xdr:col>15</xdr:col>
      <xdr:colOff>101600</xdr:colOff>
      <xdr:row>96</xdr:row>
      <xdr:rowOff>166698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52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11775</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795" y="1629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103304</xdr:rowOff>
    </xdr:from>
    <xdr:to>
      <xdr:col>10</xdr:col>
      <xdr:colOff>165100</xdr:colOff>
      <xdr:row>97</xdr:row>
      <xdr:rowOff>33454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56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49981</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19795" y="1633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118139</xdr:rowOff>
    </xdr:from>
    <xdr:to>
      <xdr:col>6</xdr:col>
      <xdr:colOff>38100</xdr:colOff>
      <xdr:row>97</xdr:row>
      <xdr:rowOff>48289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57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64816</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30795" y="16352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51103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98978</xdr:rowOff>
    </xdr:from>
    <xdr:to>
      <xdr:col>36</xdr:col>
      <xdr:colOff>165100</xdr:colOff>
      <xdr:row>39</xdr:row>
      <xdr:rowOff>29128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45654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127129</xdr:rowOff>
    </xdr:from>
    <xdr:to>
      <xdr:col>55</xdr:col>
      <xdr:colOff>0</xdr:colOff>
      <xdr:row>58</xdr:row>
      <xdr:rowOff>139854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71229"/>
          <a:ext cx="8382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76185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1002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127129</xdr:rowOff>
    </xdr:from>
    <xdr:to>
      <xdr:col>50</xdr:col>
      <xdr:colOff>114300</xdr:colOff>
      <xdr:row>59</xdr:row>
      <xdr:rowOff>7852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71229"/>
          <a:ext cx="889000" cy="5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23144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161163</xdr:rowOff>
    </xdr:from>
    <xdr:to>
      <xdr:col>45</xdr:col>
      <xdr:colOff>177800</xdr:colOff>
      <xdr:row>59</xdr:row>
      <xdr:rowOff>7852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105263"/>
          <a:ext cx="889000" cy="1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46404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1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161163</xdr:rowOff>
    </xdr:from>
    <xdr:to>
      <xdr:col>41</xdr:col>
      <xdr:colOff>50800</xdr:colOff>
      <xdr:row>59</xdr:row>
      <xdr:rowOff>567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105263"/>
          <a:ext cx="889000" cy="1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25673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79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93539</xdr:rowOff>
    </xdr:from>
    <xdr:to>
      <xdr:col>36</xdr:col>
      <xdr:colOff>165100</xdr:colOff>
      <xdr:row>59</xdr:row>
      <xdr:rowOff>23689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40216</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1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89054</xdr:rowOff>
    </xdr:from>
    <xdr:to>
      <xdr:col>55</xdr:col>
      <xdr:colOff>50800</xdr:colOff>
      <xdr:row>59</xdr:row>
      <xdr:rowOff>19204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3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111931</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76329</xdr:rowOff>
    </xdr:from>
    <xdr:to>
      <xdr:col>50</xdr:col>
      <xdr:colOff>165100</xdr:colOff>
      <xdr:row>59</xdr:row>
      <xdr:rowOff>6479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2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23006</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79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128502</xdr:rowOff>
    </xdr:from>
    <xdr:to>
      <xdr:col>46</xdr:col>
      <xdr:colOff>38100</xdr:colOff>
      <xdr:row>59</xdr:row>
      <xdr:rowOff>58652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7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49779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16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110363</xdr:rowOff>
    </xdr:from>
    <xdr:to>
      <xdr:col>41</xdr:col>
      <xdr:colOff>101600</xdr:colOff>
      <xdr:row>59</xdr:row>
      <xdr:rowOff>40513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5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31640</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1014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121217</xdr:rowOff>
    </xdr:from>
    <xdr:to>
      <xdr:col>36</xdr:col>
      <xdr:colOff>165100</xdr:colOff>
      <xdr:row>59</xdr:row>
      <xdr:rowOff>51367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6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42494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5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146464</xdr:rowOff>
    </xdr:from>
    <xdr:to>
      <xdr:col>55</xdr:col>
      <xdr:colOff>0</xdr:colOff>
      <xdr:row>77</xdr:row>
      <xdr:rowOff>160262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48114"/>
          <a:ext cx="838200" cy="1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5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146464</xdr:rowOff>
    </xdr:from>
    <xdr:to>
      <xdr:col>50</xdr:col>
      <xdr:colOff>114300</xdr:colOff>
      <xdr:row>78</xdr:row>
      <xdr:rowOff>6579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48114"/>
          <a:ext cx="889000" cy="3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98706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131432</xdr:rowOff>
    </xdr:from>
    <xdr:to>
      <xdr:col>45</xdr:col>
      <xdr:colOff>177800</xdr:colOff>
      <xdr:row>78</xdr:row>
      <xdr:rowOff>6579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333082"/>
          <a:ext cx="889000" cy="4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99382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7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143535</xdr:rowOff>
    </xdr:from>
    <xdr:to>
      <xdr:col>41</xdr:col>
      <xdr:colOff>50800</xdr:colOff>
      <xdr:row>77</xdr:row>
      <xdr:rowOff>131432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173735"/>
          <a:ext cx="889000" cy="15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86417</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61795" y="1345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15038</xdr:rowOff>
    </xdr:from>
    <xdr:to>
      <xdr:col>36</xdr:col>
      <xdr:colOff>165100</xdr:colOff>
      <xdr:row>78</xdr:row>
      <xdr:rowOff>116638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8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107765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8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109462</xdr:rowOff>
    </xdr:from>
    <xdr:to>
      <xdr:col>55</xdr:col>
      <xdr:colOff>50800</xdr:colOff>
      <xdr:row>78</xdr:row>
      <xdr:rowOff>39612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1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132339</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6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95664</xdr:rowOff>
    </xdr:from>
    <xdr:to>
      <xdr:col>50</xdr:col>
      <xdr:colOff>165100</xdr:colOff>
      <xdr:row>78</xdr:row>
      <xdr:rowOff>25814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42341</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307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127229</xdr:rowOff>
    </xdr:from>
    <xdr:to>
      <xdr:col>46</xdr:col>
      <xdr:colOff>38100</xdr:colOff>
      <xdr:row>78</xdr:row>
      <xdr:rowOff>57379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2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73906</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50795" y="13104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80632</xdr:rowOff>
    </xdr:from>
    <xdr:to>
      <xdr:col>41</xdr:col>
      <xdr:colOff>101600</xdr:colOff>
      <xdr:row>78</xdr:row>
      <xdr:rowOff>10782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8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27309</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61795" y="1305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92735</xdr:rowOff>
    </xdr:from>
    <xdr:to>
      <xdr:col>36</xdr:col>
      <xdr:colOff>165100</xdr:colOff>
      <xdr:row>77</xdr:row>
      <xdr:rowOff>22885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12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39413</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672795" y="1289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102865</xdr:rowOff>
    </xdr:from>
    <xdr:to>
      <xdr:col>55</xdr:col>
      <xdr:colOff>0</xdr:colOff>
      <xdr:row>98</xdr:row>
      <xdr:rowOff>952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33515"/>
          <a:ext cx="838200" cy="6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17840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819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34085</xdr:rowOff>
    </xdr:from>
    <xdr:to>
      <xdr:col>50</xdr:col>
      <xdr:colOff>114300</xdr:colOff>
      <xdr:row>98</xdr:row>
      <xdr:rowOff>952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664735"/>
          <a:ext cx="889000" cy="13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127799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9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34085</xdr:rowOff>
    </xdr:from>
    <xdr:to>
      <xdr:col>45</xdr:col>
      <xdr:colOff>177800</xdr:colOff>
      <xdr:row>97</xdr:row>
      <xdr:rowOff>165573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664735"/>
          <a:ext cx="889000" cy="13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113526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91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165573</xdr:rowOff>
    </xdr:from>
    <xdr:to>
      <xdr:col>41</xdr:col>
      <xdr:colOff>50800</xdr:colOff>
      <xdr:row>98</xdr:row>
      <xdr:rowOff>2544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796223"/>
          <a:ext cx="889000" cy="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133721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93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37885</xdr:rowOff>
    </xdr:from>
    <xdr:to>
      <xdr:col>36</xdr:col>
      <xdr:colOff>165100</xdr:colOff>
      <xdr:row>98</xdr:row>
      <xdr:rowOff>139485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130612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93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52065</xdr:rowOff>
    </xdr:from>
    <xdr:to>
      <xdr:col>55</xdr:col>
      <xdr:colOff>50800</xdr:colOff>
      <xdr:row>97</xdr:row>
      <xdr:rowOff>153665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74942</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3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121602</xdr:rowOff>
    </xdr:from>
    <xdr:to>
      <xdr:col>50</xdr:col>
      <xdr:colOff>165100</xdr:colOff>
      <xdr:row>98</xdr:row>
      <xdr:rowOff>51752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68279</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527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154735</xdr:rowOff>
    </xdr:from>
    <xdr:to>
      <xdr:col>46</xdr:col>
      <xdr:colOff>38100</xdr:colOff>
      <xdr:row>97</xdr:row>
      <xdr:rowOff>84885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1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101412</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38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114773</xdr:rowOff>
    </xdr:from>
    <xdr:to>
      <xdr:col>41</xdr:col>
      <xdr:colOff>101600</xdr:colOff>
      <xdr:row>98</xdr:row>
      <xdr:rowOff>44923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4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61450</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520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123194</xdr:rowOff>
    </xdr:from>
    <xdr:to>
      <xdr:col>36</xdr:col>
      <xdr:colOff>165100</xdr:colOff>
      <xdr:row>98</xdr:row>
      <xdr:rowOff>53344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5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69871</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52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66202</xdr:rowOff>
    </xdr:from>
    <xdr:to>
      <xdr:col>85</xdr:col>
      <xdr:colOff>126364</xdr:colOff>
      <xdr:row>39</xdr:row>
      <xdr:rowOff>73811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895502"/>
          <a:ext cx="1269" cy="8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77638</xdr:rowOff>
    </xdr:from>
    <xdr:ext cx="469744"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73811</xdr:rowOff>
    </xdr:from>
    <xdr:to>
      <xdr:col>86</xdr:col>
      <xdr:colOff>25400</xdr:colOff>
      <xdr:row>39</xdr:row>
      <xdr:rowOff>73811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60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12879</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67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66202</xdr:rowOff>
    </xdr:from>
    <xdr:to>
      <xdr:col>86</xdr:col>
      <xdr:colOff>25400</xdr:colOff>
      <xdr:row>34</xdr:row>
      <xdr:rowOff>66202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895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10142</xdr:rowOff>
    </xdr:from>
    <xdr:to>
      <xdr:col>85</xdr:col>
      <xdr:colOff>127000</xdr:colOff>
      <xdr:row>36</xdr:row>
      <xdr:rowOff>167338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5325092"/>
          <a:ext cx="838200" cy="101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153930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497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4053</xdr:rowOff>
    </xdr:from>
    <xdr:to>
      <xdr:col>85</xdr:col>
      <xdr:colOff>177800</xdr:colOff>
      <xdr:row>38</xdr:row>
      <xdr:rowOff>105653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5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10142</xdr:rowOff>
    </xdr:from>
    <xdr:to>
      <xdr:col>81</xdr:col>
      <xdr:colOff>50800</xdr:colOff>
      <xdr:row>37</xdr:row>
      <xdr:rowOff>50961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5325092"/>
          <a:ext cx="889000" cy="106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21218</xdr:rowOff>
    </xdr:from>
    <xdr:to>
      <xdr:col>81</xdr:col>
      <xdr:colOff>101600</xdr:colOff>
      <xdr:row>38</xdr:row>
      <xdr:rowOff>122818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113945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62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50961</xdr:rowOff>
    </xdr:from>
    <xdr:to>
      <xdr:col>76</xdr:col>
      <xdr:colOff>114300</xdr:colOff>
      <xdr:row>37</xdr:row>
      <xdr:rowOff>62913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394611"/>
          <a:ext cx="889000" cy="1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6431</xdr:rowOff>
    </xdr:from>
    <xdr:to>
      <xdr:col>76</xdr:col>
      <xdr:colOff>165100</xdr:colOff>
      <xdr:row>38</xdr:row>
      <xdr:rowOff>108031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99158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6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56124</xdr:rowOff>
    </xdr:from>
    <xdr:to>
      <xdr:col>71</xdr:col>
      <xdr:colOff>177800</xdr:colOff>
      <xdr:row>37</xdr:row>
      <xdr:rowOff>62913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228324"/>
          <a:ext cx="889000" cy="17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144211</xdr:rowOff>
    </xdr:from>
    <xdr:to>
      <xdr:col>72</xdr:col>
      <xdr:colOff>38100</xdr:colOff>
      <xdr:row>38</xdr:row>
      <xdr:rowOff>74361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65488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58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141919</xdr:rowOff>
    </xdr:from>
    <xdr:to>
      <xdr:col>67</xdr:col>
      <xdr:colOff>101600</xdr:colOff>
      <xdr:row>38</xdr:row>
      <xdr:rowOff>72068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63196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57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116538</xdr:rowOff>
    </xdr:from>
    <xdr:to>
      <xdr:col>85</xdr:col>
      <xdr:colOff>177800</xdr:colOff>
      <xdr:row>37</xdr:row>
      <xdr:rowOff>46688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28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139415</xdr:rowOff>
    </xdr:from>
    <xdr:ext cx="599010"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14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130792</xdr:rowOff>
    </xdr:from>
    <xdr:to>
      <xdr:col>81</xdr:col>
      <xdr:colOff>101600</xdr:colOff>
      <xdr:row>31</xdr:row>
      <xdr:rowOff>60942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527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77469</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181795" y="504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161</xdr:rowOff>
    </xdr:from>
    <xdr:to>
      <xdr:col>76</xdr:col>
      <xdr:colOff>165100</xdr:colOff>
      <xdr:row>37</xdr:row>
      <xdr:rowOff>101761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4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118288</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292795" y="611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12113</xdr:rowOff>
    </xdr:from>
    <xdr:to>
      <xdr:col>72</xdr:col>
      <xdr:colOff>38100</xdr:colOff>
      <xdr:row>37</xdr:row>
      <xdr:rowOff>113713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5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130240</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03795" y="613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5324</xdr:rowOff>
    </xdr:from>
    <xdr:to>
      <xdr:col>67</xdr:col>
      <xdr:colOff>101600</xdr:colOff>
      <xdr:row>36</xdr:row>
      <xdr:rowOff>106924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17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123451</xdr:rowOff>
    </xdr:from>
    <xdr:ext cx="59901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14795" y="59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44931</xdr:rowOff>
    </xdr:from>
    <xdr:to>
      <xdr:col>85</xdr:col>
      <xdr:colOff>127000</xdr:colOff>
      <xdr:row>58</xdr:row>
      <xdr:rowOff>55104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989031"/>
          <a:ext cx="8382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18391</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962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55104</xdr:rowOff>
    </xdr:from>
    <xdr:to>
      <xdr:col>81</xdr:col>
      <xdr:colOff>50800</xdr:colOff>
      <xdr:row>58</xdr:row>
      <xdr:rowOff>61196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999204"/>
          <a:ext cx="889000" cy="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137420</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1008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61196</xdr:rowOff>
    </xdr:from>
    <xdr:to>
      <xdr:col>76</xdr:col>
      <xdr:colOff>114300</xdr:colOff>
      <xdr:row>58</xdr:row>
      <xdr:rowOff>69308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10005296"/>
          <a:ext cx="889000" cy="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150686</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1009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69308</xdr:rowOff>
    </xdr:from>
    <xdr:to>
      <xdr:col>71</xdr:col>
      <xdr:colOff>177800</xdr:colOff>
      <xdr:row>58</xdr:row>
      <xdr:rowOff>73092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10013408"/>
          <a:ext cx="889000" cy="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157567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1010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54228</xdr:rowOff>
    </xdr:from>
    <xdr:to>
      <xdr:col>67</xdr:col>
      <xdr:colOff>101600</xdr:colOff>
      <xdr:row>58</xdr:row>
      <xdr:rowOff>155828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146955</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1009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165581</xdr:rowOff>
    </xdr:from>
    <xdr:to>
      <xdr:col>85</xdr:col>
      <xdr:colOff>177800</xdr:colOff>
      <xdr:row>58</xdr:row>
      <xdr:rowOff>95731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93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17008</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8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4304</xdr:rowOff>
    </xdr:from>
    <xdr:to>
      <xdr:col>81</xdr:col>
      <xdr:colOff>101600</xdr:colOff>
      <xdr:row>58</xdr:row>
      <xdr:rowOff>105904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4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122431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72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10396</xdr:rowOff>
    </xdr:from>
    <xdr:to>
      <xdr:col>76</xdr:col>
      <xdr:colOff>165100</xdr:colOff>
      <xdr:row>58</xdr:row>
      <xdr:rowOff>111996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5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128523</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729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18508</xdr:rowOff>
    </xdr:from>
    <xdr:to>
      <xdr:col>72</xdr:col>
      <xdr:colOff>38100</xdr:colOff>
      <xdr:row>58</xdr:row>
      <xdr:rowOff>120108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6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136635</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73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22292</xdr:rowOff>
    </xdr:from>
    <xdr:to>
      <xdr:col>67</xdr:col>
      <xdr:colOff>101600</xdr:colOff>
      <xdr:row>58</xdr:row>
      <xdr:rowOff>123892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6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140419</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74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126426</xdr:rowOff>
    </xdr:from>
    <xdr:to>
      <xdr:col>76</xdr:col>
      <xdr:colOff>114300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156626"/>
          <a:ext cx="889000" cy="43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126426</xdr:rowOff>
    </xdr:from>
    <xdr:to>
      <xdr:col>71</xdr:col>
      <xdr:colOff>177800</xdr:colOff>
      <xdr:row>78</xdr:row>
      <xdr:rowOff>98106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156626"/>
          <a:ext cx="889000" cy="31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159266</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5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97481</xdr:rowOff>
    </xdr:from>
    <xdr:to>
      <xdr:col>67</xdr:col>
      <xdr:colOff>101600</xdr:colOff>
      <xdr:row>79</xdr:row>
      <xdr:rowOff>27631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18758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56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75626</xdr:rowOff>
    </xdr:from>
    <xdr:to>
      <xdr:col>72</xdr:col>
      <xdr:colOff>38100</xdr:colOff>
      <xdr:row>77</xdr:row>
      <xdr:rowOff>5776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10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22303</xdr:rowOff>
    </xdr:from>
    <xdr:ext cx="59901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03795" y="1288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47306</xdr:rowOff>
    </xdr:from>
    <xdr:to>
      <xdr:col>67</xdr:col>
      <xdr:colOff>101600</xdr:colOff>
      <xdr:row>78</xdr:row>
      <xdr:rowOff>148906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2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165433</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319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45255</xdr:rowOff>
    </xdr:from>
    <xdr:to>
      <xdr:col>85</xdr:col>
      <xdr:colOff>127000</xdr:colOff>
      <xdr:row>95</xdr:row>
      <xdr:rowOff>134776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333005"/>
          <a:ext cx="838200" cy="8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141329</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600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134776</xdr:rowOff>
    </xdr:from>
    <xdr:to>
      <xdr:col>81</xdr:col>
      <xdr:colOff>50800</xdr:colOff>
      <xdr:row>95</xdr:row>
      <xdr:rowOff>161417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422526"/>
          <a:ext cx="889000" cy="2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116932</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7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161417</xdr:rowOff>
    </xdr:from>
    <xdr:to>
      <xdr:col>76</xdr:col>
      <xdr:colOff>114300</xdr:colOff>
      <xdr:row>96</xdr:row>
      <xdr:rowOff>71983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449167"/>
          <a:ext cx="889000" cy="8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143932</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77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66174</xdr:rowOff>
    </xdr:from>
    <xdr:to>
      <xdr:col>71</xdr:col>
      <xdr:colOff>177800</xdr:colOff>
      <xdr:row>96</xdr:row>
      <xdr:rowOff>71983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525374"/>
          <a:ext cx="889000" cy="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138873</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20718</xdr:rowOff>
    </xdr:from>
    <xdr:to>
      <xdr:col>67</xdr:col>
      <xdr:colOff>101600</xdr:colOff>
      <xdr:row>97</xdr:row>
      <xdr:rowOff>122318</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113445</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165905</xdr:rowOff>
    </xdr:from>
    <xdr:to>
      <xdr:col>85</xdr:col>
      <xdr:colOff>177800</xdr:colOff>
      <xdr:row>95</xdr:row>
      <xdr:rowOff>96055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28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17332</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13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83976</xdr:rowOff>
    </xdr:from>
    <xdr:to>
      <xdr:col>81</xdr:col>
      <xdr:colOff>101600</xdr:colOff>
      <xdr:row>96</xdr:row>
      <xdr:rowOff>14126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37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30653</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1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110617</xdr:rowOff>
    </xdr:from>
    <xdr:to>
      <xdr:col>76</xdr:col>
      <xdr:colOff>165100</xdr:colOff>
      <xdr:row>96</xdr:row>
      <xdr:rowOff>40767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39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57294</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17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21183</xdr:rowOff>
    </xdr:from>
    <xdr:to>
      <xdr:col>72</xdr:col>
      <xdr:colOff>38100</xdr:colOff>
      <xdr:row>96</xdr:row>
      <xdr:rowOff>122783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48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139310</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255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15374</xdr:rowOff>
    </xdr:from>
    <xdr:to>
      <xdr:col>67</xdr:col>
      <xdr:colOff>101600</xdr:colOff>
      <xdr:row>96</xdr:row>
      <xdr:rowOff>116974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47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133501</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24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10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85677</xdr:rowOff>
    </xdr:from>
    <xdr:to>
      <xdr:col>98</xdr:col>
      <xdr:colOff>38100</xdr:colOff>
      <xdr:row>39</xdr:row>
      <xdr:rowOff>15827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32354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7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当村の人口が</a:t>
          </a:r>
          <a:r>
            <a:rPr kumimoji="1" lang="en-US" altLang="ja-JP" sz="1300">
              <a:latin typeface="ＭＳ Ｐゴシック" panose="020B0600070205080204" pitchFamily="50" charset="-128"/>
              <a:ea typeface="ＭＳ Ｐゴシック" panose="020B0600070205080204" pitchFamily="50" charset="-128"/>
            </a:rPr>
            <a:t>514</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R6.1.1</a:t>
          </a:r>
          <a:r>
            <a:rPr kumimoji="1" lang="ja-JP" altLang="en-US" sz="1300">
              <a:latin typeface="ＭＳ Ｐゴシック" panose="020B0600070205080204" pitchFamily="50" charset="-128"/>
              <a:ea typeface="ＭＳ Ｐゴシック" panose="020B0600070205080204" pitchFamily="50" charset="-128"/>
            </a:rPr>
            <a:t>）と少ないため、ほとんどの項目で類似団体平均を上回っている。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特に総務費と民生費等が類似団体を大幅に上回っている。</a:t>
          </a:r>
        </a:p>
        <a:p>
          <a:r>
            <a:rPr kumimoji="1" lang="ja-JP" altLang="en-US" sz="1300">
              <a:latin typeface="ＭＳ Ｐゴシック" panose="020B0600070205080204" pitchFamily="50" charset="-128"/>
              <a:ea typeface="ＭＳ Ｐゴシック" panose="020B0600070205080204" pitchFamily="50" charset="-128"/>
            </a:rPr>
            <a:t>　総務費は、令和４年度で新庁舎建設事業が終了したため大きく減少したが、類似団体を大幅に上回っている。地方創生関連事業を行ったことが要因である。</a:t>
          </a:r>
        </a:p>
        <a:p>
          <a:r>
            <a:rPr kumimoji="1" lang="ja-JP" altLang="en-US" sz="1300">
              <a:latin typeface="ＭＳ Ｐゴシック" panose="020B0600070205080204" pitchFamily="50" charset="-128"/>
              <a:ea typeface="ＭＳ Ｐゴシック" panose="020B0600070205080204" pitchFamily="50" charset="-128"/>
            </a:rPr>
            <a:t>　民生費は、敬老事業や保育所の設備修繕等のため増加している。例年高い数値となってしまっており、抑制していくことが村の財政面での大きな課題と捉えている。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消防費は、令和４年度は救急車の入替に係る負担金を支出したため大幅に増加していたが、令和５年度は例年並みの数値となっている。</a:t>
          </a:r>
        </a:p>
        <a:p>
          <a:r>
            <a:rPr kumimoji="1" lang="ja-JP" altLang="en-US" sz="1300">
              <a:latin typeface="ＭＳ Ｐゴシック" panose="020B0600070205080204" pitchFamily="50" charset="-128"/>
              <a:ea typeface="ＭＳ Ｐゴシック" panose="020B0600070205080204" pitchFamily="50" charset="-128"/>
            </a:rPr>
            <a:t>　令和６年度以降は、大規模事業の集中と選択を行い、歳出額の抑制に努める。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山梨県丹波山村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財政調整基金残高</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財政調整基金は、前年度とほぼ同額を維持している。</a:t>
          </a:r>
        </a:p>
        <a:p>
          <a:r>
            <a:rPr kumimoji="1" lang="ja-JP" altLang="en-US" sz="1000">
              <a:latin typeface="ＭＳ ゴシック" pitchFamily="49" charset="-128"/>
              <a:ea typeface="ＭＳ ゴシック" pitchFamily="49" charset="-128"/>
            </a:rPr>
            <a:t>　今後厳しくなる財政運営や突発的な災害等の経費の財源とするため、今後も計画的に決算剰余金等を積立ていく。</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実質収支額</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実質収支額は前年度と比べ、</a:t>
          </a:r>
          <a:r>
            <a:rPr kumimoji="1" lang="en-US" altLang="ja-JP" sz="1000">
              <a:latin typeface="ＭＳ ゴシック" pitchFamily="49" charset="-128"/>
              <a:ea typeface="ＭＳ ゴシック" pitchFamily="49" charset="-128"/>
            </a:rPr>
            <a:t>0.24</a:t>
          </a:r>
          <a:r>
            <a:rPr kumimoji="1" lang="ja-JP" altLang="en-US" sz="1000">
              <a:latin typeface="ＭＳ ゴシック" pitchFamily="49" charset="-128"/>
              <a:ea typeface="ＭＳ ゴシック" pitchFamily="49" charset="-128"/>
            </a:rPr>
            <a:t>ポイント減少した。</a:t>
          </a:r>
        </a:p>
        <a:p>
          <a:r>
            <a:rPr kumimoji="1" lang="ja-JP" altLang="en-US" sz="1000">
              <a:latin typeface="ＭＳ ゴシック" pitchFamily="49" charset="-128"/>
              <a:ea typeface="ＭＳ ゴシック" pitchFamily="49" charset="-128"/>
            </a:rPr>
            <a:t>　令和</a:t>
          </a:r>
          <a:r>
            <a:rPr kumimoji="1" lang="en-US" altLang="ja-JP" sz="1000">
              <a:latin typeface="ＭＳ ゴシック" pitchFamily="49" charset="-128"/>
              <a:ea typeface="ＭＳ ゴシック" pitchFamily="49" charset="-128"/>
            </a:rPr>
            <a:t>4</a:t>
          </a:r>
          <a:r>
            <a:rPr kumimoji="1" lang="ja-JP" altLang="en-US" sz="1000">
              <a:latin typeface="ＭＳ ゴシック" pitchFamily="49" charset="-128"/>
              <a:ea typeface="ＭＳ ゴシック" pitchFamily="49" charset="-128"/>
            </a:rPr>
            <a:t>年度に新庁舎整備事業の完成支払があったため、普通建設事業が大幅に増加し悪化していた。</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実質単年度収支</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令和</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年度は▲</a:t>
          </a:r>
          <a:r>
            <a:rPr kumimoji="1" lang="en-US" altLang="ja-JP" sz="1000">
              <a:latin typeface="ＭＳ ゴシック" pitchFamily="49" charset="-128"/>
              <a:ea typeface="ＭＳ ゴシック" pitchFamily="49" charset="-128"/>
            </a:rPr>
            <a:t>1.59</a:t>
          </a:r>
          <a:r>
            <a:rPr kumimoji="1" lang="ja-JP" altLang="en-US" sz="1000">
              <a:latin typeface="ＭＳ ゴシック" pitchFamily="49" charset="-128"/>
              <a:ea typeface="ＭＳ ゴシック" pitchFamily="49" charset="-128"/>
            </a:rPr>
            <a:t>％となり、令和</a:t>
          </a:r>
          <a:r>
            <a:rPr kumimoji="1" lang="en-US" altLang="ja-JP" sz="1000">
              <a:latin typeface="ＭＳ ゴシック" pitchFamily="49" charset="-128"/>
              <a:ea typeface="ＭＳ ゴシック" pitchFamily="49" charset="-128"/>
            </a:rPr>
            <a:t>4</a:t>
          </a:r>
          <a:r>
            <a:rPr kumimoji="1" lang="ja-JP" altLang="en-US" sz="1000">
              <a:latin typeface="ＭＳ ゴシック" pitchFamily="49" charset="-128"/>
              <a:ea typeface="ＭＳ ゴシック" pitchFamily="49" charset="-128"/>
            </a:rPr>
            <a:t>年度と比べわずかに改善した。</a:t>
          </a:r>
        </a:p>
        <a:p>
          <a:r>
            <a:rPr kumimoji="1" lang="ja-JP" altLang="en-US" sz="1000">
              <a:latin typeface="ＭＳ ゴシック" pitchFamily="49" charset="-128"/>
              <a:ea typeface="ＭＳ ゴシック" pitchFamily="49" charset="-128"/>
            </a:rPr>
            <a:t>　今後は経費削減に努め黒字を確保するよう努める。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山梨県丹波山村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一般会計及び公営企業会計等については、すべての会計が毎年度黒字を計上しているが、多くの会計で一般会計からの繰入を行い、財政運営を行なっている。</a:t>
          </a:r>
        </a:p>
        <a:p>
          <a:r>
            <a:rPr kumimoji="1" lang="ja-JP" altLang="en-US" sz="1400">
              <a:latin typeface="ＭＳ ゴシック" pitchFamily="49" charset="-128"/>
              <a:ea typeface="ＭＳ ゴシック" pitchFamily="49" charset="-128"/>
            </a:rPr>
            <a:t>　一般会計の黒字幅も減少傾向にあるため、各会計歳入額を増加させるため使用料等の見直しや歳出額を減少させるため経常経費の削減に努め、引き続き健全な運営に努めていく。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山梨県丹波山村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元利償還金</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地方債を活用した大きな事業が続いており、元金償還が開始されるため今後は上昇していき、令和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年度まで増加していく。その後は、減少に転じる見込みである。</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公営企業債の元利償還金に対する繰入金</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下水道会計や簡易水道会計によるもので、ここ数年減少傾向であるが、令和</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年度から大幅な償還額の増加が決定しているため繰入金増加が見込まれる。</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算入公債費等</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前年度に比べ、減少した。</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実質公債費比率の分子</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実質公債費比率の分子の額は増加した。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山梨県丹波山村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一般会計等に係る地方債の現在高は、令和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年度に新庁舎整備事業等に係る多額の起債があったため、対前年度</a:t>
          </a:r>
          <a:r>
            <a:rPr kumimoji="1" lang="en-US" altLang="ja-JP" sz="1400">
              <a:latin typeface="ＭＳ ゴシック" pitchFamily="49" charset="-128"/>
              <a:ea typeface="ＭＳ ゴシック" pitchFamily="49" charset="-128"/>
            </a:rPr>
            <a:t>140</a:t>
          </a:r>
          <a:r>
            <a:rPr kumimoji="1" lang="ja-JP" altLang="en-US" sz="1400">
              <a:latin typeface="ＭＳ ゴシック" pitchFamily="49" charset="-128"/>
              <a:ea typeface="ＭＳ ゴシック" pitchFamily="49" charset="-128"/>
            </a:rPr>
            <a:t>百万円の減少となっている。</a:t>
          </a:r>
        </a:p>
        <a:p>
          <a:r>
            <a:rPr kumimoji="1" lang="ja-JP" altLang="en-US" sz="1400">
              <a:latin typeface="ＭＳ ゴシック" pitchFamily="49" charset="-128"/>
              <a:ea typeface="ＭＳ ゴシック" pitchFamily="49" charset="-128"/>
            </a:rPr>
            <a:t>　令和６年度以降は、事業の必要性を検討し、事業の取捨選択を行い、新規起債の発行を抑制することで現在高の減少を図りたい。　</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充当可能財源等</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年度は、充当可能基金は</a:t>
          </a:r>
          <a:r>
            <a:rPr kumimoji="1" lang="en-US" altLang="ja-JP" sz="1400">
              <a:latin typeface="ＭＳ ゴシック" pitchFamily="49" charset="-128"/>
              <a:ea typeface="ＭＳ ゴシック" pitchFamily="49" charset="-128"/>
            </a:rPr>
            <a:t>71</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充当可能基金が年々減少傾向にあるので、今後基金残高を増加させる方法を検討したい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山梨県丹波山村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各会計不足分の補填のため財政調整基金を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百万円取崩したため、全体として減少した。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今後厳しくなる財政運営や突発的な災害等の経費の財源とするため、計画的に決算余剰金等を積み立てて行く。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地域福祉基金：福祉活動</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奨学基金：学資貸与</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温泉事業運営及び施設整備基金：温泉事業運営及び施設整備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公共施設整備基金：住宅建設等があったため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庁舎整備基金：新庁舎情報システム関連支払いのため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公共施設整備基金：インフラや各種公共施設等の長寿命化や維持補修等計画的に進めるため、今後も計画的に積立を行う。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庁舎整備基金：新庁舎移転時に行ったネットワーク構築作業等の支払いが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年間ほど続くため、毎年定額を取り崩し予定。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各会計不足分の補填のため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今後も災害等への備えのため、取崩しを抑えて残高を確保に努めたい。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３百万円の積立を行ったため増額となっている。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今後償還額の増加が見込まれるため、それに備えて積み立てていく。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Y28" sqref="AY28:BB30"/>
    </sheetView>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1543924</v>
      </c>
      <c r="BO4" s="436"/>
      <c r="BP4" s="436"/>
      <c r="BQ4" s="436"/>
      <c r="BR4" s="436"/>
      <c r="BS4" s="436"/>
      <c r="BT4" s="436"/>
      <c r="BU4" s="437"/>
      <c r="BV4" s="435">
        <v>2372450</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3.7</v>
      </c>
      <c r="CU4" s="576"/>
      <c r="CV4" s="576"/>
      <c r="CW4" s="576"/>
      <c r="CX4" s="576"/>
      <c r="CY4" s="576"/>
      <c r="CZ4" s="576"/>
      <c r="DA4" s="577"/>
      <c r="DB4" s="575">
        <v>3.9</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1494419</v>
      </c>
      <c r="BO5" s="407"/>
      <c r="BP5" s="407"/>
      <c r="BQ5" s="407"/>
      <c r="BR5" s="407"/>
      <c r="BS5" s="407"/>
      <c r="BT5" s="407"/>
      <c r="BU5" s="408"/>
      <c r="BV5" s="406">
        <v>2334056</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94.3</v>
      </c>
      <c r="CU5" s="404"/>
      <c r="CV5" s="404"/>
      <c r="CW5" s="404"/>
      <c r="CX5" s="404"/>
      <c r="CY5" s="404"/>
      <c r="CZ5" s="404"/>
      <c r="DA5" s="405"/>
      <c r="DB5" s="403">
        <v>94.3</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49505</v>
      </c>
      <c r="BO6" s="407"/>
      <c r="BP6" s="407"/>
      <c r="BQ6" s="407"/>
      <c r="BR6" s="407"/>
      <c r="BS6" s="407"/>
      <c r="BT6" s="407"/>
      <c r="BU6" s="408"/>
      <c r="BV6" s="406">
        <v>38394</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94.6</v>
      </c>
      <c r="CU6" s="550"/>
      <c r="CV6" s="550"/>
      <c r="CW6" s="550"/>
      <c r="CX6" s="550"/>
      <c r="CY6" s="550"/>
      <c r="CZ6" s="550"/>
      <c r="DA6" s="551"/>
      <c r="DB6" s="549">
        <v>95</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19948</v>
      </c>
      <c r="BO7" s="407"/>
      <c r="BP7" s="407"/>
      <c r="BQ7" s="407"/>
      <c r="BR7" s="407"/>
      <c r="BS7" s="407"/>
      <c r="BT7" s="407"/>
      <c r="BU7" s="408"/>
      <c r="BV7" s="406">
        <v>6000</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799738</v>
      </c>
      <c r="CU7" s="407"/>
      <c r="CV7" s="407"/>
      <c r="CW7" s="407"/>
      <c r="CX7" s="407"/>
      <c r="CY7" s="407"/>
      <c r="CZ7" s="407"/>
      <c r="DA7" s="408"/>
      <c r="DB7" s="406">
        <v>821241</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29557</v>
      </c>
      <c r="BO8" s="407"/>
      <c r="BP8" s="407"/>
      <c r="BQ8" s="407"/>
      <c r="BR8" s="407"/>
      <c r="BS8" s="407"/>
      <c r="BT8" s="407"/>
      <c r="BU8" s="408"/>
      <c r="BV8" s="406">
        <v>32394</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7.0000000000000007E-2</v>
      </c>
      <c r="CU8" s="510"/>
      <c r="CV8" s="510"/>
      <c r="CW8" s="510"/>
      <c r="CX8" s="510"/>
      <c r="CY8" s="510"/>
      <c r="CZ8" s="510"/>
      <c r="DA8" s="511"/>
      <c r="DB8" s="509">
        <v>7.0000000000000007E-2</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530</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-2837</v>
      </c>
      <c r="BO9" s="407"/>
      <c r="BP9" s="407"/>
      <c r="BQ9" s="407"/>
      <c r="BR9" s="407"/>
      <c r="BS9" s="407"/>
      <c r="BT9" s="407"/>
      <c r="BU9" s="408"/>
      <c r="BV9" s="406">
        <v>-32151</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17.2</v>
      </c>
      <c r="CU9" s="404"/>
      <c r="CV9" s="404"/>
      <c r="CW9" s="404"/>
      <c r="CX9" s="404"/>
      <c r="CY9" s="404"/>
      <c r="CZ9" s="404"/>
      <c r="DA9" s="405"/>
      <c r="DB9" s="403">
        <v>14.7</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563</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123</v>
      </c>
      <c r="BO10" s="407"/>
      <c r="BP10" s="407"/>
      <c r="BQ10" s="407"/>
      <c r="BR10" s="407"/>
      <c r="BS10" s="407"/>
      <c r="BT10" s="407"/>
      <c r="BU10" s="408"/>
      <c r="BV10" s="406">
        <v>150</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114</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514</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10000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130</v>
      </c>
      <c r="N13" s="491"/>
      <c r="O13" s="491"/>
      <c r="P13" s="491"/>
      <c r="Q13" s="492"/>
      <c r="R13" s="493">
        <v>511</v>
      </c>
      <c r="S13" s="494"/>
      <c r="T13" s="494"/>
      <c r="U13" s="494"/>
      <c r="V13" s="495"/>
      <c r="W13" s="496" t="s">
        <v>131</v>
      </c>
      <c r="X13" s="392"/>
      <c r="Y13" s="392"/>
      <c r="Z13" s="392"/>
      <c r="AA13" s="392"/>
      <c r="AB13" s="393"/>
      <c r="AC13" s="359">
        <v>21</v>
      </c>
      <c r="AD13" s="360"/>
      <c r="AE13" s="360"/>
      <c r="AF13" s="360"/>
      <c r="AG13" s="361"/>
      <c r="AH13" s="359">
        <v>21</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-12714</v>
      </c>
      <c r="BO13" s="407"/>
      <c r="BP13" s="407"/>
      <c r="BQ13" s="407"/>
      <c r="BR13" s="407"/>
      <c r="BS13" s="407"/>
      <c r="BT13" s="407"/>
      <c r="BU13" s="408"/>
      <c r="BV13" s="406">
        <v>-32001</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9.3000000000000007</v>
      </c>
      <c r="CU13" s="404"/>
      <c r="CV13" s="404"/>
      <c r="CW13" s="404"/>
      <c r="CX13" s="404"/>
      <c r="CY13" s="404"/>
      <c r="CZ13" s="404"/>
      <c r="DA13" s="405"/>
      <c r="DB13" s="403">
        <v>7.8</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535</v>
      </c>
      <c r="S14" s="494"/>
      <c r="T14" s="494"/>
      <c r="U14" s="494"/>
      <c r="V14" s="495"/>
      <c r="W14" s="497"/>
      <c r="X14" s="395"/>
      <c r="Y14" s="395"/>
      <c r="Z14" s="395"/>
      <c r="AA14" s="395"/>
      <c r="AB14" s="396"/>
      <c r="AC14" s="486">
        <v>8.1</v>
      </c>
      <c r="AD14" s="487"/>
      <c r="AE14" s="487"/>
      <c r="AF14" s="487"/>
      <c r="AG14" s="488"/>
      <c r="AH14" s="486">
        <v>8.4</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130</v>
      </c>
      <c r="N15" s="491"/>
      <c r="O15" s="491"/>
      <c r="P15" s="491"/>
      <c r="Q15" s="492"/>
      <c r="R15" s="493">
        <v>533</v>
      </c>
      <c r="S15" s="494"/>
      <c r="T15" s="494"/>
      <c r="U15" s="494"/>
      <c r="V15" s="495"/>
      <c r="W15" s="496" t="s">
        <v>137</v>
      </c>
      <c r="X15" s="392"/>
      <c r="Y15" s="392"/>
      <c r="Z15" s="392"/>
      <c r="AA15" s="392"/>
      <c r="AB15" s="393"/>
      <c r="AC15" s="359">
        <v>43</v>
      </c>
      <c r="AD15" s="360"/>
      <c r="AE15" s="360"/>
      <c r="AF15" s="360"/>
      <c r="AG15" s="361"/>
      <c r="AH15" s="359">
        <v>47</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58373</v>
      </c>
      <c r="BO15" s="436"/>
      <c r="BP15" s="436"/>
      <c r="BQ15" s="436"/>
      <c r="BR15" s="436"/>
      <c r="BS15" s="436"/>
      <c r="BT15" s="436"/>
      <c r="BU15" s="437"/>
      <c r="BV15" s="435">
        <v>53108</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16.7</v>
      </c>
      <c r="AD16" s="487"/>
      <c r="AE16" s="487"/>
      <c r="AF16" s="487"/>
      <c r="AG16" s="488"/>
      <c r="AH16" s="486">
        <v>18.7</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784926</v>
      </c>
      <c r="BO16" s="407"/>
      <c r="BP16" s="407"/>
      <c r="BQ16" s="407"/>
      <c r="BR16" s="407"/>
      <c r="BS16" s="407"/>
      <c r="BT16" s="407"/>
      <c r="BU16" s="408"/>
      <c r="BV16" s="406">
        <v>776622</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194</v>
      </c>
      <c r="AD17" s="360"/>
      <c r="AE17" s="360"/>
      <c r="AF17" s="360"/>
      <c r="AG17" s="361"/>
      <c r="AH17" s="359">
        <v>183</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70658</v>
      </c>
      <c r="BO17" s="407"/>
      <c r="BP17" s="407"/>
      <c r="BQ17" s="407"/>
      <c r="BR17" s="407"/>
      <c r="BS17" s="407"/>
      <c r="BT17" s="407"/>
      <c r="BU17" s="408"/>
      <c r="BV17" s="406">
        <v>63668</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101.3</v>
      </c>
      <c r="M18" s="459"/>
      <c r="N18" s="459"/>
      <c r="O18" s="459"/>
      <c r="P18" s="459"/>
      <c r="Q18" s="459"/>
      <c r="R18" s="460"/>
      <c r="S18" s="460"/>
      <c r="T18" s="460"/>
      <c r="U18" s="460"/>
      <c r="V18" s="461"/>
      <c r="W18" s="477"/>
      <c r="X18" s="478"/>
      <c r="Y18" s="478"/>
      <c r="Z18" s="478"/>
      <c r="AA18" s="478"/>
      <c r="AB18" s="502"/>
      <c r="AC18" s="376">
        <v>75.2</v>
      </c>
      <c r="AD18" s="377"/>
      <c r="AE18" s="377"/>
      <c r="AF18" s="377"/>
      <c r="AG18" s="462"/>
      <c r="AH18" s="376">
        <v>72.900000000000006</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768906</v>
      </c>
      <c r="BO18" s="407"/>
      <c r="BP18" s="407"/>
      <c r="BQ18" s="407"/>
      <c r="BR18" s="407"/>
      <c r="BS18" s="407"/>
      <c r="BT18" s="407"/>
      <c r="BU18" s="408"/>
      <c r="BV18" s="406">
        <v>791511</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5</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1074344</v>
      </c>
      <c r="BO19" s="407"/>
      <c r="BP19" s="407"/>
      <c r="BQ19" s="407"/>
      <c r="BR19" s="407"/>
      <c r="BS19" s="407"/>
      <c r="BT19" s="407"/>
      <c r="BU19" s="408"/>
      <c r="BV19" s="406">
        <v>1138164</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283</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1646726</v>
      </c>
      <c r="BO22" s="436"/>
      <c r="BP22" s="436"/>
      <c r="BQ22" s="436"/>
      <c r="BR22" s="436"/>
      <c r="BS22" s="436"/>
      <c r="BT22" s="436"/>
      <c r="BU22" s="437"/>
      <c r="BV22" s="435">
        <v>1786548</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1588756</v>
      </c>
      <c r="BO23" s="407"/>
      <c r="BP23" s="407"/>
      <c r="BQ23" s="407"/>
      <c r="BR23" s="407"/>
      <c r="BS23" s="407"/>
      <c r="BT23" s="407"/>
      <c r="BU23" s="408"/>
      <c r="BV23" s="406">
        <v>1693217</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5200</v>
      </c>
      <c r="R24" s="360"/>
      <c r="S24" s="360"/>
      <c r="T24" s="360"/>
      <c r="U24" s="360"/>
      <c r="V24" s="361"/>
      <c r="W24" s="449"/>
      <c r="X24" s="386"/>
      <c r="Y24" s="387"/>
      <c r="Z24" s="362" t="s">
        <v>162</v>
      </c>
      <c r="AA24" s="363"/>
      <c r="AB24" s="363"/>
      <c r="AC24" s="363"/>
      <c r="AD24" s="363"/>
      <c r="AE24" s="363"/>
      <c r="AF24" s="363"/>
      <c r="AG24" s="364"/>
      <c r="AH24" s="359">
        <v>23</v>
      </c>
      <c r="AI24" s="360"/>
      <c r="AJ24" s="360"/>
      <c r="AK24" s="360"/>
      <c r="AL24" s="361"/>
      <c r="AM24" s="359">
        <v>52693</v>
      </c>
      <c r="AN24" s="360"/>
      <c r="AO24" s="360"/>
      <c r="AP24" s="360"/>
      <c r="AQ24" s="360"/>
      <c r="AR24" s="361"/>
      <c r="AS24" s="359">
        <v>2291</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1293240</v>
      </c>
      <c r="BO24" s="407"/>
      <c r="BP24" s="407"/>
      <c r="BQ24" s="407"/>
      <c r="BR24" s="407"/>
      <c r="BS24" s="407"/>
      <c r="BT24" s="407"/>
      <c r="BU24" s="408"/>
      <c r="BV24" s="406">
        <v>1386375</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4400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t="s">
        <v>122</v>
      </c>
      <c r="BO25" s="436"/>
      <c r="BP25" s="436"/>
      <c r="BQ25" s="436"/>
      <c r="BR25" s="436"/>
      <c r="BS25" s="436"/>
      <c r="BT25" s="436"/>
      <c r="BU25" s="437"/>
      <c r="BV25" s="435" t="s">
        <v>122</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4200</v>
      </c>
      <c r="R26" s="360"/>
      <c r="S26" s="360"/>
      <c r="T26" s="360"/>
      <c r="U26" s="360"/>
      <c r="V26" s="361"/>
      <c r="W26" s="449"/>
      <c r="X26" s="386"/>
      <c r="Y26" s="387"/>
      <c r="Z26" s="362" t="s">
        <v>168</v>
      </c>
      <c r="AA26" s="417"/>
      <c r="AB26" s="417"/>
      <c r="AC26" s="417"/>
      <c r="AD26" s="417"/>
      <c r="AE26" s="417"/>
      <c r="AF26" s="417"/>
      <c r="AG26" s="418"/>
      <c r="AH26" s="359" t="s">
        <v>122</v>
      </c>
      <c r="AI26" s="360"/>
      <c r="AJ26" s="360"/>
      <c r="AK26" s="360"/>
      <c r="AL26" s="361"/>
      <c r="AM26" s="359" t="s">
        <v>122</v>
      </c>
      <c r="AN26" s="360"/>
      <c r="AO26" s="360"/>
      <c r="AP26" s="360"/>
      <c r="AQ26" s="360"/>
      <c r="AR26" s="361"/>
      <c r="AS26" s="359" t="s">
        <v>122</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2150</v>
      </c>
      <c r="R27" s="360"/>
      <c r="S27" s="360"/>
      <c r="T27" s="360"/>
      <c r="U27" s="360"/>
      <c r="V27" s="361"/>
      <c r="W27" s="449"/>
      <c r="X27" s="386"/>
      <c r="Y27" s="387"/>
      <c r="Z27" s="362" t="s">
        <v>171</v>
      </c>
      <c r="AA27" s="363"/>
      <c r="AB27" s="363"/>
      <c r="AC27" s="363"/>
      <c r="AD27" s="363"/>
      <c r="AE27" s="363"/>
      <c r="AF27" s="363"/>
      <c r="AG27" s="364"/>
      <c r="AH27" s="359" t="s">
        <v>122</v>
      </c>
      <c r="AI27" s="360"/>
      <c r="AJ27" s="360"/>
      <c r="AK27" s="360"/>
      <c r="AL27" s="361"/>
      <c r="AM27" s="359" t="s">
        <v>122</v>
      </c>
      <c r="AN27" s="360"/>
      <c r="AO27" s="360"/>
      <c r="AP27" s="360"/>
      <c r="AQ27" s="360"/>
      <c r="AR27" s="361"/>
      <c r="AS27" s="359" t="s">
        <v>122</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168466</v>
      </c>
      <c r="BO27" s="441"/>
      <c r="BP27" s="441"/>
      <c r="BQ27" s="441"/>
      <c r="BR27" s="441"/>
      <c r="BS27" s="441"/>
      <c r="BT27" s="441"/>
      <c r="BU27" s="442"/>
      <c r="BV27" s="440">
        <v>168466</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1830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431347</v>
      </c>
      <c r="BO28" s="436"/>
      <c r="BP28" s="436"/>
      <c r="BQ28" s="436"/>
      <c r="BR28" s="436"/>
      <c r="BS28" s="436"/>
      <c r="BT28" s="436"/>
      <c r="BU28" s="437"/>
      <c r="BV28" s="435">
        <v>441224</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4</v>
      </c>
      <c r="M29" s="360"/>
      <c r="N29" s="360"/>
      <c r="O29" s="360"/>
      <c r="P29" s="361"/>
      <c r="Q29" s="359">
        <v>1600</v>
      </c>
      <c r="R29" s="360"/>
      <c r="S29" s="360"/>
      <c r="T29" s="360"/>
      <c r="U29" s="360"/>
      <c r="V29" s="361"/>
      <c r="W29" s="450"/>
      <c r="X29" s="451"/>
      <c r="Y29" s="452"/>
      <c r="Z29" s="362" t="s">
        <v>177</v>
      </c>
      <c r="AA29" s="363"/>
      <c r="AB29" s="363"/>
      <c r="AC29" s="363"/>
      <c r="AD29" s="363"/>
      <c r="AE29" s="363"/>
      <c r="AF29" s="363"/>
      <c r="AG29" s="364"/>
      <c r="AH29" s="359">
        <v>23</v>
      </c>
      <c r="AI29" s="360"/>
      <c r="AJ29" s="360"/>
      <c r="AK29" s="360"/>
      <c r="AL29" s="361"/>
      <c r="AM29" s="359">
        <v>52693</v>
      </c>
      <c r="AN29" s="360"/>
      <c r="AO29" s="360"/>
      <c r="AP29" s="360"/>
      <c r="AQ29" s="360"/>
      <c r="AR29" s="361"/>
      <c r="AS29" s="359">
        <v>2291</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293384</v>
      </c>
      <c r="BO29" s="407"/>
      <c r="BP29" s="407"/>
      <c r="BQ29" s="407"/>
      <c r="BR29" s="407"/>
      <c r="BS29" s="407"/>
      <c r="BT29" s="407"/>
      <c r="BU29" s="408"/>
      <c r="BV29" s="406">
        <v>290170</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94.7</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636417</v>
      </c>
      <c r="BO30" s="441"/>
      <c r="BP30" s="441"/>
      <c r="BQ30" s="441"/>
      <c r="BR30" s="441"/>
      <c r="BS30" s="441"/>
      <c r="BT30" s="441"/>
      <c r="BU30" s="442"/>
      <c r="BV30" s="440">
        <v>701204</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6</v>
      </c>
      <c r="V34" s="354"/>
      <c r="W34" s="355" t="str">
        <f>IF('各会計、関係団体の財政状況及び健全化判断比率'!B28="","",'各会計、関係団体の財政状況及び健全化判断比率'!B28)</f>
        <v>国民健康保険特別会計事業勘定</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f>IF(BG34="","",MAX(C34:D43,U34:V43,AM34:AN43)+1)</f>
        <v>11</v>
      </c>
      <c r="BF34" s="354"/>
      <c r="BG34" s="355" t="str">
        <f>IF('各会計、関係団体の財政状況及び健全化判断比率'!B33="","",'各会計、関係団体の財政状況及び健全化判断比率'!B33)</f>
        <v>簡易水道事業特別会計</v>
      </c>
      <c r="BH34" s="355"/>
      <c r="BI34" s="355"/>
      <c r="BJ34" s="355"/>
      <c r="BK34" s="355"/>
      <c r="BL34" s="355"/>
      <c r="BM34" s="355"/>
      <c r="BN34" s="355"/>
      <c r="BO34" s="355"/>
      <c r="BP34" s="355"/>
      <c r="BQ34" s="355"/>
      <c r="BR34" s="355"/>
      <c r="BS34" s="355"/>
      <c r="BT34" s="355"/>
      <c r="BU34" s="355"/>
      <c r="BV34" s="175"/>
      <c r="BW34" s="354">
        <f>IF(BY34="","",MAX(C34:D43,U34:V43,AM34:AN43,BE34:BF43)+1)</f>
        <v>13</v>
      </c>
      <c r="BX34" s="354"/>
      <c r="BY34" s="355" t="str">
        <f>IF('各会計、関係団体の財政状況及び健全化判断比率'!B68="","",'各会計、関係団体の財政状況及び健全化判断比率'!B68)</f>
        <v>山梨県後期高齢者医療広域連合（一般会計）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f>IF(E35="","",C34+1)</f>
        <v>2</v>
      </c>
      <c r="D35" s="354"/>
      <c r="E35" s="355" t="str">
        <f>IF('各会計、関係団体の財政状況及び健全化判断比率'!B8="","",'各会計、関係団体の財政状況及び健全化判断比率'!B8)</f>
        <v>教育奨励資金特別会計</v>
      </c>
      <c r="F35" s="355"/>
      <c r="G35" s="355"/>
      <c r="H35" s="355"/>
      <c r="I35" s="355"/>
      <c r="J35" s="355"/>
      <c r="K35" s="355"/>
      <c r="L35" s="355"/>
      <c r="M35" s="355"/>
      <c r="N35" s="355"/>
      <c r="O35" s="355"/>
      <c r="P35" s="355"/>
      <c r="Q35" s="355"/>
      <c r="R35" s="355"/>
      <c r="S35" s="355"/>
      <c r="T35" s="175"/>
      <c r="U35" s="354">
        <f>IF(W35="","",U34+1)</f>
        <v>7</v>
      </c>
      <c r="V35" s="354"/>
      <c r="W35" s="355" t="str">
        <f>IF('各会計、関係団体の財政状況及び健全化判断比率'!B29="","",'各会計、関係団体の財政状況及び健全化判断比率'!B29)</f>
        <v>国民健康保険特別会計直診勘定</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12</v>
      </c>
      <c r="BF35" s="354"/>
      <c r="BG35" s="355" t="str">
        <f>IF('各会計、関係団体の財政状況及び健全化判断比率'!B34="","",'各会計、関係団体の財政状況及び健全化判断比率'!B34)</f>
        <v>特定環境保全公共下水道事業特別会計</v>
      </c>
      <c r="BH35" s="355"/>
      <c r="BI35" s="355"/>
      <c r="BJ35" s="355"/>
      <c r="BK35" s="355"/>
      <c r="BL35" s="355"/>
      <c r="BM35" s="355"/>
      <c r="BN35" s="355"/>
      <c r="BO35" s="355"/>
      <c r="BP35" s="355"/>
      <c r="BQ35" s="355"/>
      <c r="BR35" s="355"/>
      <c r="BS35" s="355"/>
      <c r="BT35" s="355"/>
      <c r="BU35" s="355"/>
      <c r="BV35" s="175"/>
      <c r="BW35" s="354">
        <f t="shared" ref="BW35:BW43" si="2">IF(BY35="","",BW34+1)</f>
        <v>14</v>
      </c>
      <c r="BX35" s="354"/>
      <c r="BY35" s="355" t="str">
        <f>IF('各会計、関係団体の財政状況及び健全化判断比率'!B69="","",'各会計、関係団体の財政状況及び健全化判断比率'!B69)</f>
        <v>山梨県後期高齢者医療広域連合（後期高齢者医療特別会計）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f>IF(E36="","",C35+1)</f>
        <v>3</v>
      </c>
      <c r="D36" s="354"/>
      <c r="E36" s="355" t="str">
        <f>IF('各会計、関係団体の財政状況及び健全化判断比率'!B9="","",'各会計、関係団体の財政状況及び健全化判断比率'!B9)</f>
        <v>水源の里保健休養施設事業特別会計</v>
      </c>
      <c r="F36" s="355"/>
      <c r="G36" s="355"/>
      <c r="H36" s="355"/>
      <c r="I36" s="355"/>
      <c r="J36" s="355"/>
      <c r="K36" s="355"/>
      <c r="L36" s="355"/>
      <c r="M36" s="355"/>
      <c r="N36" s="355"/>
      <c r="O36" s="355"/>
      <c r="P36" s="355"/>
      <c r="Q36" s="355"/>
      <c r="R36" s="355"/>
      <c r="S36" s="355"/>
      <c r="T36" s="175"/>
      <c r="U36" s="354">
        <f t="shared" ref="U36:U43" si="4">IF(W36="","",U35+1)</f>
        <v>8</v>
      </c>
      <c r="V36" s="354"/>
      <c r="W36" s="355" t="str">
        <f>IF('各会計、関係団体の財政状況及び健全化判断比率'!B30="","",'各会計、関係団体の財政状況及び健全化判断比率'!B30)</f>
        <v>介護保険特別会計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15</v>
      </c>
      <c r="BX36" s="354"/>
      <c r="BY36" s="355" t="str">
        <f>IF('各会計、関係団体の財政状況及び健全化判断比率'!B70="","",'各会計、関係団体の財政状況及び健全化判断比率'!B70)</f>
        <v>山梨県市町村総合事務組合（一般会計）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f>IF(E37="","",C36+1)</f>
        <v>4</v>
      </c>
      <c r="D37" s="354"/>
      <c r="E37" s="355" t="str">
        <f>IF('各会計、関係団体の財政状況及び健全化判断比率'!B10="","",'各会計、関係団体の財政状況及び健全化判断比率'!B10)</f>
        <v>有線テレビ放送施設事業特別会計</v>
      </c>
      <c r="F37" s="355"/>
      <c r="G37" s="355"/>
      <c r="H37" s="355"/>
      <c r="I37" s="355"/>
      <c r="J37" s="355"/>
      <c r="K37" s="355"/>
      <c r="L37" s="355"/>
      <c r="M37" s="355"/>
      <c r="N37" s="355"/>
      <c r="O37" s="355"/>
      <c r="P37" s="355"/>
      <c r="Q37" s="355"/>
      <c r="R37" s="355"/>
      <c r="S37" s="355"/>
      <c r="T37" s="175"/>
      <c r="U37" s="354">
        <f t="shared" si="4"/>
        <v>9</v>
      </c>
      <c r="V37" s="354"/>
      <c r="W37" s="355" t="str">
        <f>IF('各会計、関係団体の財政状況及び健全化判断比率'!B31="","",'各会計、関係団体の財政状況及び健全化判断比率'!B31)</f>
        <v>介護サービス事業特別会計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16</v>
      </c>
      <c r="BX37" s="354"/>
      <c r="BY37" s="355" t="str">
        <f>IF('各会計、関係団体の財政状況及び健全化判断比率'!B71="","",'各会計、関係団体の財政状況及び健全化判断比率'!B71)</f>
        <v>山梨県市町村総合事務組合（電子化事業及び会館管理・研修事業特別会計）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f t="shared" ref="C38:C43" si="5">IF(E38="","",C37+1)</f>
        <v>5</v>
      </c>
      <c r="D38" s="354"/>
      <c r="E38" s="355" t="str">
        <f>IF('各会計、関係団体の財政状況及び健全化判断比率'!B11="","",'各会計、関係団体の財政状況及び健全化判断比率'!B11)</f>
        <v>温泉事業特別会計</v>
      </c>
      <c r="F38" s="355"/>
      <c r="G38" s="355"/>
      <c r="H38" s="355"/>
      <c r="I38" s="355"/>
      <c r="J38" s="355"/>
      <c r="K38" s="355"/>
      <c r="L38" s="355"/>
      <c r="M38" s="355"/>
      <c r="N38" s="355"/>
      <c r="O38" s="355"/>
      <c r="P38" s="355"/>
      <c r="Q38" s="355"/>
      <c r="R38" s="355"/>
      <c r="S38" s="355"/>
      <c r="T38" s="175"/>
      <c r="U38" s="354">
        <f t="shared" si="4"/>
        <v>10</v>
      </c>
      <c r="V38" s="354"/>
      <c r="W38" s="355" t="str">
        <f>IF('各会計、関係団体の財政状況及び健全化判断比率'!B32="","",'各会計、関係団体の財政状況及び健全化判断比率'!B32)</f>
        <v>後期高齢者医療特別会計</v>
      </c>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17</v>
      </c>
      <c r="BX38" s="354"/>
      <c r="BY38" s="355" t="str">
        <f>IF('各会計、関係団体の財政状況及び健全化判断比率'!B72="","",'各会計、関係団体の財政状況及び健全化判断比率'!B72)</f>
        <v>山梨県市町村総合事務組合（一般廃棄物最終処分場事業特別会計）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18</v>
      </c>
      <c r="BX39" s="354"/>
      <c r="BY39" s="355" t="str">
        <f>IF('各会計、関係団体の財政状況及び健全化判断比率'!B73="","",'各会計、関係団体の財政状況及び健全化判断比率'!B73)</f>
        <v>山梨県市町村総合事務組合（入札参加資格審査事業費特別会計）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19</v>
      </c>
      <c r="BX40" s="354"/>
      <c r="BY40" s="355" t="str">
        <f>IF('各会計、関係団体の財政状況及び健全化判断比率'!B74="","",'各会計、関係団体の財政状況及び健全化判断比率'!B74)</f>
        <v>山梨県市町村総合事務組合（交通災害共済事業特別会計）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20</v>
      </c>
      <c r="BX41" s="354"/>
      <c r="BY41" s="355" t="str">
        <f>IF('各会計、関係団体の財政状況及び健全化判断比率'!B75="","",'各会計、関係団体の財政状況及び健全化判断比率'!B75)</f>
        <v>富士・東部広域環境事務組合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EBmCbMh/zluKRfg4NS4RX50pC74PBAppSXEiCrx164+hk4UbGH9KjLFzVX6XwGFyf0ho1BZcgsx+PWrODYLCtw==" saltValue="rfM/HUgMpWrEMX+ikW8RH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42493</v>
      </c>
      <c r="S5" s="664"/>
      <c r="T5" s="664"/>
      <c r="U5" s="664"/>
      <c r="V5" s="664"/>
      <c r="W5" s="664"/>
      <c r="X5" s="664"/>
      <c r="Y5" s="689"/>
      <c r="Z5" s="702">
        <v>2.8</v>
      </c>
      <c r="AA5" s="702"/>
      <c r="AB5" s="702"/>
      <c r="AC5" s="702"/>
      <c r="AD5" s="703">
        <v>42493</v>
      </c>
      <c r="AE5" s="703"/>
      <c r="AF5" s="703"/>
      <c r="AG5" s="703"/>
      <c r="AH5" s="703"/>
      <c r="AI5" s="703"/>
      <c r="AJ5" s="703"/>
      <c r="AK5" s="703"/>
      <c r="AL5" s="690">
        <v>5.2</v>
      </c>
      <c r="AM5" s="672"/>
      <c r="AN5" s="672"/>
      <c r="AO5" s="691"/>
      <c r="AP5" s="666" t="s">
        <v>216</v>
      </c>
      <c r="AQ5" s="667"/>
      <c r="AR5" s="667"/>
      <c r="AS5" s="667"/>
      <c r="AT5" s="667"/>
      <c r="AU5" s="667"/>
      <c r="AV5" s="667"/>
      <c r="AW5" s="667"/>
      <c r="AX5" s="667"/>
      <c r="AY5" s="667"/>
      <c r="AZ5" s="667"/>
      <c r="BA5" s="667"/>
      <c r="BB5" s="667"/>
      <c r="BC5" s="667"/>
      <c r="BD5" s="667"/>
      <c r="BE5" s="667"/>
      <c r="BF5" s="668"/>
      <c r="BG5" s="608">
        <v>42493</v>
      </c>
      <c r="BH5" s="609"/>
      <c r="BI5" s="609"/>
      <c r="BJ5" s="609"/>
      <c r="BK5" s="609"/>
      <c r="BL5" s="609"/>
      <c r="BM5" s="609"/>
      <c r="BN5" s="610"/>
      <c r="BO5" s="646">
        <v>100</v>
      </c>
      <c r="BP5" s="646"/>
      <c r="BQ5" s="646"/>
      <c r="BR5" s="646"/>
      <c r="BS5" s="647" t="s">
        <v>122</v>
      </c>
      <c r="BT5" s="647"/>
      <c r="BU5" s="647"/>
      <c r="BV5" s="647"/>
      <c r="BW5" s="647"/>
      <c r="BX5" s="647"/>
      <c r="BY5" s="647"/>
      <c r="BZ5" s="647"/>
      <c r="CA5" s="647"/>
      <c r="CB5" s="685"/>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9053</v>
      </c>
      <c r="S6" s="609"/>
      <c r="T6" s="609"/>
      <c r="U6" s="609"/>
      <c r="V6" s="609"/>
      <c r="W6" s="609"/>
      <c r="X6" s="609"/>
      <c r="Y6" s="610"/>
      <c r="Z6" s="646">
        <v>0.6</v>
      </c>
      <c r="AA6" s="646"/>
      <c r="AB6" s="646"/>
      <c r="AC6" s="646"/>
      <c r="AD6" s="647">
        <v>9053</v>
      </c>
      <c r="AE6" s="647"/>
      <c r="AF6" s="647"/>
      <c r="AG6" s="647"/>
      <c r="AH6" s="647"/>
      <c r="AI6" s="647"/>
      <c r="AJ6" s="647"/>
      <c r="AK6" s="647"/>
      <c r="AL6" s="611">
        <v>1.1000000000000001</v>
      </c>
      <c r="AM6" s="612"/>
      <c r="AN6" s="612"/>
      <c r="AO6" s="648"/>
      <c r="AP6" s="605" t="s">
        <v>221</v>
      </c>
      <c r="AQ6" s="606"/>
      <c r="AR6" s="606"/>
      <c r="AS6" s="606"/>
      <c r="AT6" s="606"/>
      <c r="AU6" s="606"/>
      <c r="AV6" s="606"/>
      <c r="AW6" s="606"/>
      <c r="AX6" s="606"/>
      <c r="AY6" s="606"/>
      <c r="AZ6" s="606"/>
      <c r="BA6" s="606"/>
      <c r="BB6" s="606"/>
      <c r="BC6" s="606"/>
      <c r="BD6" s="606"/>
      <c r="BE6" s="606"/>
      <c r="BF6" s="607"/>
      <c r="BG6" s="608">
        <v>42493</v>
      </c>
      <c r="BH6" s="609"/>
      <c r="BI6" s="609"/>
      <c r="BJ6" s="609"/>
      <c r="BK6" s="609"/>
      <c r="BL6" s="609"/>
      <c r="BM6" s="609"/>
      <c r="BN6" s="610"/>
      <c r="BO6" s="646">
        <v>100</v>
      </c>
      <c r="BP6" s="646"/>
      <c r="BQ6" s="646"/>
      <c r="BR6" s="646"/>
      <c r="BS6" s="647" t="s">
        <v>122</v>
      </c>
      <c r="BT6" s="647"/>
      <c r="BU6" s="647"/>
      <c r="BV6" s="647"/>
      <c r="BW6" s="647"/>
      <c r="BX6" s="647"/>
      <c r="BY6" s="647"/>
      <c r="BZ6" s="647"/>
      <c r="CA6" s="647"/>
      <c r="CB6" s="685"/>
      <c r="CD6" s="666" t="s">
        <v>222</v>
      </c>
      <c r="CE6" s="667"/>
      <c r="CF6" s="667"/>
      <c r="CG6" s="667"/>
      <c r="CH6" s="667"/>
      <c r="CI6" s="667"/>
      <c r="CJ6" s="667"/>
      <c r="CK6" s="667"/>
      <c r="CL6" s="667"/>
      <c r="CM6" s="667"/>
      <c r="CN6" s="667"/>
      <c r="CO6" s="667"/>
      <c r="CP6" s="667"/>
      <c r="CQ6" s="668"/>
      <c r="CR6" s="608">
        <v>22741</v>
      </c>
      <c r="CS6" s="609"/>
      <c r="CT6" s="609"/>
      <c r="CU6" s="609"/>
      <c r="CV6" s="609"/>
      <c r="CW6" s="609"/>
      <c r="CX6" s="609"/>
      <c r="CY6" s="610"/>
      <c r="CZ6" s="690">
        <v>1.5</v>
      </c>
      <c r="DA6" s="672"/>
      <c r="DB6" s="672"/>
      <c r="DC6" s="692"/>
      <c r="DD6" s="614" t="s">
        <v>122</v>
      </c>
      <c r="DE6" s="609"/>
      <c r="DF6" s="609"/>
      <c r="DG6" s="609"/>
      <c r="DH6" s="609"/>
      <c r="DI6" s="609"/>
      <c r="DJ6" s="609"/>
      <c r="DK6" s="609"/>
      <c r="DL6" s="609"/>
      <c r="DM6" s="609"/>
      <c r="DN6" s="609"/>
      <c r="DO6" s="609"/>
      <c r="DP6" s="610"/>
      <c r="DQ6" s="614">
        <v>22741</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16</v>
      </c>
      <c r="S7" s="609"/>
      <c r="T7" s="609"/>
      <c r="U7" s="609"/>
      <c r="V7" s="609"/>
      <c r="W7" s="609"/>
      <c r="X7" s="609"/>
      <c r="Y7" s="610"/>
      <c r="Z7" s="646">
        <v>0</v>
      </c>
      <c r="AA7" s="646"/>
      <c r="AB7" s="646"/>
      <c r="AC7" s="646"/>
      <c r="AD7" s="647">
        <v>16</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25235</v>
      </c>
      <c r="BH7" s="609"/>
      <c r="BI7" s="609"/>
      <c r="BJ7" s="609"/>
      <c r="BK7" s="609"/>
      <c r="BL7" s="609"/>
      <c r="BM7" s="609"/>
      <c r="BN7" s="610"/>
      <c r="BO7" s="646">
        <v>59.4</v>
      </c>
      <c r="BP7" s="646"/>
      <c r="BQ7" s="646"/>
      <c r="BR7" s="646"/>
      <c r="BS7" s="647" t="s">
        <v>122</v>
      </c>
      <c r="BT7" s="647"/>
      <c r="BU7" s="647"/>
      <c r="BV7" s="647"/>
      <c r="BW7" s="647"/>
      <c r="BX7" s="647"/>
      <c r="BY7" s="647"/>
      <c r="BZ7" s="647"/>
      <c r="CA7" s="647"/>
      <c r="CB7" s="685"/>
      <c r="CD7" s="605" t="s">
        <v>225</v>
      </c>
      <c r="CE7" s="606"/>
      <c r="CF7" s="606"/>
      <c r="CG7" s="606"/>
      <c r="CH7" s="606"/>
      <c r="CI7" s="606"/>
      <c r="CJ7" s="606"/>
      <c r="CK7" s="606"/>
      <c r="CL7" s="606"/>
      <c r="CM7" s="606"/>
      <c r="CN7" s="606"/>
      <c r="CO7" s="606"/>
      <c r="CP7" s="606"/>
      <c r="CQ7" s="607"/>
      <c r="CR7" s="608">
        <v>486043</v>
      </c>
      <c r="CS7" s="609"/>
      <c r="CT7" s="609"/>
      <c r="CU7" s="609"/>
      <c r="CV7" s="609"/>
      <c r="CW7" s="609"/>
      <c r="CX7" s="609"/>
      <c r="CY7" s="610"/>
      <c r="CZ7" s="646">
        <v>32.5</v>
      </c>
      <c r="DA7" s="646"/>
      <c r="DB7" s="646"/>
      <c r="DC7" s="646"/>
      <c r="DD7" s="614" t="s">
        <v>122</v>
      </c>
      <c r="DE7" s="609"/>
      <c r="DF7" s="609"/>
      <c r="DG7" s="609"/>
      <c r="DH7" s="609"/>
      <c r="DI7" s="609"/>
      <c r="DJ7" s="609"/>
      <c r="DK7" s="609"/>
      <c r="DL7" s="609"/>
      <c r="DM7" s="609"/>
      <c r="DN7" s="609"/>
      <c r="DO7" s="609"/>
      <c r="DP7" s="610"/>
      <c r="DQ7" s="614">
        <v>308517</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296</v>
      </c>
      <c r="S8" s="609"/>
      <c r="T8" s="609"/>
      <c r="U8" s="609"/>
      <c r="V8" s="609"/>
      <c r="W8" s="609"/>
      <c r="X8" s="609"/>
      <c r="Y8" s="610"/>
      <c r="Z8" s="646">
        <v>0</v>
      </c>
      <c r="AA8" s="646"/>
      <c r="AB8" s="646"/>
      <c r="AC8" s="646"/>
      <c r="AD8" s="647">
        <v>296</v>
      </c>
      <c r="AE8" s="647"/>
      <c r="AF8" s="647"/>
      <c r="AG8" s="647"/>
      <c r="AH8" s="647"/>
      <c r="AI8" s="647"/>
      <c r="AJ8" s="647"/>
      <c r="AK8" s="647"/>
      <c r="AL8" s="611">
        <v>0</v>
      </c>
      <c r="AM8" s="612"/>
      <c r="AN8" s="612"/>
      <c r="AO8" s="648"/>
      <c r="AP8" s="605" t="s">
        <v>227</v>
      </c>
      <c r="AQ8" s="606"/>
      <c r="AR8" s="606"/>
      <c r="AS8" s="606"/>
      <c r="AT8" s="606"/>
      <c r="AU8" s="606"/>
      <c r="AV8" s="606"/>
      <c r="AW8" s="606"/>
      <c r="AX8" s="606"/>
      <c r="AY8" s="606"/>
      <c r="AZ8" s="606"/>
      <c r="BA8" s="606"/>
      <c r="BB8" s="606"/>
      <c r="BC8" s="606"/>
      <c r="BD8" s="606"/>
      <c r="BE8" s="606"/>
      <c r="BF8" s="607"/>
      <c r="BG8" s="608">
        <v>899</v>
      </c>
      <c r="BH8" s="609"/>
      <c r="BI8" s="609"/>
      <c r="BJ8" s="609"/>
      <c r="BK8" s="609"/>
      <c r="BL8" s="609"/>
      <c r="BM8" s="609"/>
      <c r="BN8" s="610"/>
      <c r="BO8" s="646">
        <v>2.1</v>
      </c>
      <c r="BP8" s="646"/>
      <c r="BQ8" s="646"/>
      <c r="BR8" s="646"/>
      <c r="BS8" s="647" t="s">
        <v>122</v>
      </c>
      <c r="BT8" s="647"/>
      <c r="BU8" s="647"/>
      <c r="BV8" s="647"/>
      <c r="BW8" s="647"/>
      <c r="BX8" s="647"/>
      <c r="BY8" s="647"/>
      <c r="BZ8" s="647"/>
      <c r="CA8" s="647"/>
      <c r="CB8" s="685"/>
      <c r="CD8" s="605" t="s">
        <v>228</v>
      </c>
      <c r="CE8" s="606"/>
      <c r="CF8" s="606"/>
      <c r="CG8" s="606"/>
      <c r="CH8" s="606"/>
      <c r="CI8" s="606"/>
      <c r="CJ8" s="606"/>
      <c r="CK8" s="606"/>
      <c r="CL8" s="606"/>
      <c r="CM8" s="606"/>
      <c r="CN8" s="606"/>
      <c r="CO8" s="606"/>
      <c r="CP8" s="606"/>
      <c r="CQ8" s="607"/>
      <c r="CR8" s="608">
        <v>200182</v>
      </c>
      <c r="CS8" s="609"/>
      <c r="CT8" s="609"/>
      <c r="CU8" s="609"/>
      <c r="CV8" s="609"/>
      <c r="CW8" s="609"/>
      <c r="CX8" s="609"/>
      <c r="CY8" s="610"/>
      <c r="CZ8" s="646">
        <v>13.4</v>
      </c>
      <c r="DA8" s="646"/>
      <c r="DB8" s="646"/>
      <c r="DC8" s="646"/>
      <c r="DD8" s="614">
        <v>5720</v>
      </c>
      <c r="DE8" s="609"/>
      <c r="DF8" s="609"/>
      <c r="DG8" s="609"/>
      <c r="DH8" s="609"/>
      <c r="DI8" s="609"/>
      <c r="DJ8" s="609"/>
      <c r="DK8" s="609"/>
      <c r="DL8" s="609"/>
      <c r="DM8" s="609"/>
      <c r="DN8" s="609"/>
      <c r="DO8" s="609"/>
      <c r="DP8" s="610"/>
      <c r="DQ8" s="614">
        <v>114493</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343</v>
      </c>
      <c r="S9" s="609"/>
      <c r="T9" s="609"/>
      <c r="U9" s="609"/>
      <c r="V9" s="609"/>
      <c r="W9" s="609"/>
      <c r="X9" s="609"/>
      <c r="Y9" s="610"/>
      <c r="Z9" s="646">
        <v>0</v>
      </c>
      <c r="AA9" s="646"/>
      <c r="AB9" s="646"/>
      <c r="AC9" s="646"/>
      <c r="AD9" s="647">
        <v>343</v>
      </c>
      <c r="AE9" s="647"/>
      <c r="AF9" s="647"/>
      <c r="AG9" s="647"/>
      <c r="AH9" s="647"/>
      <c r="AI9" s="647"/>
      <c r="AJ9" s="647"/>
      <c r="AK9" s="647"/>
      <c r="AL9" s="611">
        <v>0</v>
      </c>
      <c r="AM9" s="612"/>
      <c r="AN9" s="612"/>
      <c r="AO9" s="648"/>
      <c r="AP9" s="605" t="s">
        <v>230</v>
      </c>
      <c r="AQ9" s="606"/>
      <c r="AR9" s="606"/>
      <c r="AS9" s="606"/>
      <c r="AT9" s="606"/>
      <c r="AU9" s="606"/>
      <c r="AV9" s="606"/>
      <c r="AW9" s="606"/>
      <c r="AX9" s="606"/>
      <c r="AY9" s="606"/>
      <c r="AZ9" s="606"/>
      <c r="BA9" s="606"/>
      <c r="BB9" s="606"/>
      <c r="BC9" s="606"/>
      <c r="BD9" s="606"/>
      <c r="BE9" s="606"/>
      <c r="BF9" s="607"/>
      <c r="BG9" s="608">
        <v>22536</v>
      </c>
      <c r="BH9" s="609"/>
      <c r="BI9" s="609"/>
      <c r="BJ9" s="609"/>
      <c r="BK9" s="609"/>
      <c r="BL9" s="609"/>
      <c r="BM9" s="609"/>
      <c r="BN9" s="610"/>
      <c r="BO9" s="646">
        <v>53</v>
      </c>
      <c r="BP9" s="646"/>
      <c r="BQ9" s="646"/>
      <c r="BR9" s="646"/>
      <c r="BS9" s="647" t="s">
        <v>122</v>
      </c>
      <c r="BT9" s="647"/>
      <c r="BU9" s="647"/>
      <c r="BV9" s="647"/>
      <c r="BW9" s="647"/>
      <c r="BX9" s="647"/>
      <c r="BY9" s="647"/>
      <c r="BZ9" s="647"/>
      <c r="CA9" s="647"/>
      <c r="CB9" s="685"/>
      <c r="CD9" s="605" t="s">
        <v>231</v>
      </c>
      <c r="CE9" s="606"/>
      <c r="CF9" s="606"/>
      <c r="CG9" s="606"/>
      <c r="CH9" s="606"/>
      <c r="CI9" s="606"/>
      <c r="CJ9" s="606"/>
      <c r="CK9" s="606"/>
      <c r="CL9" s="606"/>
      <c r="CM9" s="606"/>
      <c r="CN9" s="606"/>
      <c r="CO9" s="606"/>
      <c r="CP9" s="606"/>
      <c r="CQ9" s="607"/>
      <c r="CR9" s="608">
        <v>76804</v>
      </c>
      <c r="CS9" s="609"/>
      <c r="CT9" s="609"/>
      <c r="CU9" s="609"/>
      <c r="CV9" s="609"/>
      <c r="CW9" s="609"/>
      <c r="CX9" s="609"/>
      <c r="CY9" s="610"/>
      <c r="CZ9" s="646">
        <v>5.0999999999999996</v>
      </c>
      <c r="DA9" s="646"/>
      <c r="DB9" s="646"/>
      <c r="DC9" s="646"/>
      <c r="DD9" s="614" t="s">
        <v>122</v>
      </c>
      <c r="DE9" s="609"/>
      <c r="DF9" s="609"/>
      <c r="DG9" s="609"/>
      <c r="DH9" s="609"/>
      <c r="DI9" s="609"/>
      <c r="DJ9" s="609"/>
      <c r="DK9" s="609"/>
      <c r="DL9" s="609"/>
      <c r="DM9" s="609"/>
      <c r="DN9" s="609"/>
      <c r="DO9" s="609"/>
      <c r="DP9" s="610"/>
      <c r="DQ9" s="614">
        <v>69654</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1547</v>
      </c>
      <c r="BH10" s="609"/>
      <c r="BI10" s="609"/>
      <c r="BJ10" s="609"/>
      <c r="BK10" s="609"/>
      <c r="BL10" s="609"/>
      <c r="BM10" s="609"/>
      <c r="BN10" s="610"/>
      <c r="BO10" s="646">
        <v>3.6</v>
      </c>
      <c r="BP10" s="646"/>
      <c r="BQ10" s="646"/>
      <c r="BR10" s="646"/>
      <c r="BS10" s="647" t="s">
        <v>122</v>
      </c>
      <c r="BT10" s="647"/>
      <c r="BU10" s="647"/>
      <c r="BV10" s="647"/>
      <c r="BW10" s="647"/>
      <c r="BX10" s="647"/>
      <c r="BY10" s="647"/>
      <c r="BZ10" s="647"/>
      <c r="CA10" s="647"/>
      <c r="CB10" s="685"/>
      <c r="CD10" s="605" t="s">
        <v>234</v>
      </c>
      <c r="CE10" s="606"/>
      <c r="CF10" s="606"/>
      <c r="CG10" s="606"/>
      <c r="CH10" s="606"/>
      <c r="CI10" s="606"/>
      <c r="CJ10" s="606"/>
      <c r="CK10" s="606"/>
      <c r="CL10" s="606"/>
      <c r="CM10" s="606"/>
      <c r="CN10" s="606"/>
      <c r="CO10" s="606"/>
      <c r="CP10" s="606"/>
      <c r="CQ10" s="607"/>
      <c r="CR10" s="608" t="s">
        <v>122</v>
      </c>
      <c r="CS10" s="609"/>
      <c r="CT10" s="609"/>
      <c r="CU10" s="609"/>
      <c r="CV10" s="609"/>
      <c r="CW10" s="609"/>
      <c r="CX10" s="609"/>
      <c r="CY10" s="610"/>
      <c r="CZ10" s="646" t="s">
        <v>122</v>
      </c>
      <c r="DA10" s="646"/>
      <c r="DB10" s="646"/>
      <c r="DC10" s="646"/>
      <c r="DD10" s="614" t="s">
        <v>122</v>
      </c>
      <c r="DE10" s="609"/>
      <c r="DF10" s="609"/>
      <c r="DG10" s="609"/>
      <c r="DH10" s="609"/>
      <c r="DI10" s="609"/>
      <c r="DJ10" s="609"/>
      <c r="DK10" s="609"/>
      <c r="DL10" s="609"/>
      <c r="DM10" s="609"/>
      <c r="DN10" s="609"/>
      <c r="DO10" s="609"/>
      <c r="DP10" s="610"/>
      <c r="DQ10" s="614" t="s">
        <v>122</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13375</v>
      </c>
      <c r="S11" s="609"/>
      <c r="T11" s="609"/>
      <c r="U11" s="609"/>
      <c r="V11" s="609"/>
      <c r="W11" s="609"/>
      <c r="X11" s="609"/>
      <c r="Y11" s="610"/>
      <c r="Z11" s="611">
        <v>0.9</v>
      </c>
      <c r="AA11" s="612"/>
      <c r="AB11" s="612"/>
      <c r="AC11" s="613"/>
      <c r="AD11" s="614">
        <v>13375</v>
      </c>
      <c r="AE11" s="609"/>
      <c r="AF11" s="609"/>
      <c r="AG11" s="609"/>
      <c r="AH11" s="609"/>
      <c r="AI11" s="609"/>
      <c r="AJ11" s="609"/>
      <c r="AK11" s="610"/>
      <c r="AL11" s="611">
        <v>1.6</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253</v>
      </c>
      <c r="BH11" s="609"/>
      <c r="BI11" s="609"/>
      <c r="BJ11" s="609"/>
      <c r="BK11" s="609"/>
      <c r="BL11" s="609"/>
      <c r="BM11" s="609"/>
      <c r="BN11" s="610"/>
      <c r="BO11" s="646">
        <v>0.6</v>
      </c>
      <c r="BP11" s="646"/>
      <c r="BQ11" s="646"/>
      <c r="BR11" s="646"/>
      <c r="BS11" s="647" t="s">
        <v>122</v>
      </c>
      <c r="BT11" s="647"/>
      <c r="BU11" s="647"/>
      <c r="BV11" s="647"/>
      <c r="BW11" s="647"/>
      <c r="BX11" s="647"/>
      <c r="BY11" s="647"/>
      <c r="BZ11" s="647"/>
      <c r="CA11" s="647"/>
      <c r="CB11" s="685"/>
      <c r="CD11" s="605" t="s">
        <v>237</v>
      </c>
      <c r="CE11" s="606"/>
      <c r="CF11" s="606"/>
      <c r="CG11" s="606"/>
      <c r="CH11" s="606"/>
      <c r="CI11" s="606"/>
      <c r="CJ11" s="606"/>
      <c r="CK11" s="606"/>
      <c r="CL11" s="606"/>
      <c r="CM11" s="606"/>
      <c r="CN11" s="606"/>
      <c r="CO11" s="606"/>
      <c r="CP11" s="606"/>
      <c r="CQ11" s="607"/>
      <c r="CR11" s="608">
        <v>61607</v>
      </c>
      <c r="CS11" s="609"/>
      <c r="CT11" s="609"/>
      <c r="CU11" s="609"/>
      <c r="CV11" s="609"/>
      <c r="CW11" s="609"/>
      <c r="CX11" s="609"/>
      <c r="CY11" s="610"/>
      <c r="CZ11" s="646">
        <v>4.0999999999999996</v>
      </c>
      <c r="DA11" s="646"/>
      <c r="DB11" s="646"/>
      <c r="DC11" s="646"/>
      <c r="DD11" s="614" t="s">
        <v>122</v>
      </c>
      <c r="DE11" s="609"/>
      <c r="DF11" s="609"/>
      <c r="DG11" s="609"/>
      <c r="DH11" s="609"/>
      <c r="DI11" s="609"/>
      <c r="DJ11" s="609"/>
      <c r="DK11" s="609"/>
      <c r="DL11" s="609"/>
      <c r="DM11" s="609"/>
      <c r="DN11" s="609"/>
      <c r="DO11" s="609"/>
      <c r="DP11" s="610"/>
      <c r="DQ11" s="614">
        <v>46263</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13503</v>
      </c>
      <c r="BH12" s="609"/>
      <c r="BI12" s="609"/>
      <c r="BJ12" s="609"/>
      <c r="BK12" s="609"/>
      <c r="BL12" s="609"/>
      <c r="BM12" s="609"/>
      <c r="BN12" s="610"/>
      <c r="BO12" s="646">
        <v>31.8</v>
      </c>
      <c r="BP12" s="646"/>
      <c r="BQ12" s="646"/>
      <c r="BR12" s="646"/>
      <c r="BS12" s="647" t="s">
        <v>122</v>
      </c>
      <c r="BT12" s="647"/>
      <c r="BU12" s="647"/>
      <c r="BV12" s="647"/>
      <c r="BW12" s="647"/>
      <c r="BX12" s="647"/>
      <c r="BY12" s="647"/>
      <c r="BZ12" s="647"/>
      <c r="CA12" s="647"/>
      <c r="CB12" s="685"/>
      <c r="CD12" s="605" t="s">
        <v>240</v>
      </c>
      <c r="CE12" s="606"/>
      <c r="CF12" s="606"/>
      <c r="CG12" s="606"/>
      <c r="CH12" s="606"/>
      <c r="CI12" s="606"/>
      <c r="CJ12" s="606"/>
      <c r="CK12" s="606"/>
      <c r="CL12" s="606"/>
      <c r="CM12" s="606"/>
      <c r="CN12" s="606"/>
      <c r="CO12" s="606"/>
      <c r="CP12" s="606"/>
      <c r="CQ12" s="607"/>
      <c r="CR12" s="608">
        <v>84817</v>
      </c>
      <c r="CS12" s="609"/>
      <c r="CT12" s="609"/>
      <c r="CU12" s="609"/>
      <c r="CV12" s="609"/>
      <c r="CW12" s="609"/>
      <c r="CX12" s="609"/>
      <c r="CY12" s="610"/>
      <c r="CZ12" s="646">
        <v>5.7</v>
      </c>
      <c r="DA12" s="646"/>
      <c r="DB12" s="646"/>
      <c r="DC12" s="646"/>
      <c r="DD12" s="614" t="s">
        <v>122</v>
      </c>
      <c r="DE12" s="609"/>
      <c r="DF12" s="609"/>
      <c r="DG12" s="609"/>
      <c r="DH12" s="609"/>
      <c r="DI12" s="609"/>
      <c r="DJ12" s="609"/>
      <c r="DK12" s="609"/>
      <c r="DL12" s="609"/>
      <c r="DM12" s="609"/>
      <c r="DN12" s="609"/>
      <c r="DO12" s="609"/>
      <c r="DP12" s="610"/>
      <c r="DQ12" s="614">
        <v>64024</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11054</v>
      </c>
      <c r="BH13" s="609"/>
      <c r="BI13" s="609"/>
      <c r="BJ13" s="609"/>
      <c r="BK13" s="609"/>
      <c r="BL13" s="609"/>
      <c r="BM13" s="609"/>
      <c r="BN13" s="610"/>
      <c r="BO13" s="646">
        <v>26</v>
      </c>
      <c r="BP13" s="646"/>
      <c r="BQ13" s="646"/>
      <c r="BR13" s="646"/>
      <c r="BS13" s="647" t="s">
        <v>122</v>
      </c>
      <c r="BT13" s="647"/>
      <c r="BU13" s="647"/>
      <c r="BV13" s="647"/>
      <c r="BW13" s="647"/>
      <c r="BX13" s="647"/>
      <c r="BY13" s="647"/>
      <c r="BZ13" s="647"/>
      <c r="CA13" s="647"/>
      <c r="CB13" s="685"/>
      <c r="CD13" s="605" t="s">
        <v>243</v>
      </c>
      <c r="CE13" s="606"/>
      <c r="CF13" s="606"/>
      <c r="CG13" s="606"/>
      <c r="CH13" s="606"/>
      <c r="CI13" s="606"/>
      <c r="CJ13" s="606"/>
      <c r="CK13" s="606"/>
      <c r="CL13" s="606"/>
      <c r="CM13" s="606"/>
      <c r="CN13" s="606"/>
      <c r="CO13" s="606"/>
      <c r="CP13" s="606"/>
      <c r="CQ13" s="607"/>
      <c r="CR13" s="608">
        <v>191897</v>
      </c>
      <c r="CS13" s="609"/>
      <c r="CT13" s="609"/>
      <c r="CU13" s="609"/>
      <c r="CV13" s="609"/>
      <c r="CW13" s="609"/>
      <c r="CX13" s="609"/>
      <c r="CY13" s="610"/>
      <c r="CZ13" s="646">
        <v>12.8</v>
      </c>
      <c r="DA13" s="646"/>
      <c r="DB13" s="646"/>
      <c r="DC13" s="646"/>
      <c r="DD13" s="614">
        <v>20000</v>
      </c>
      <c r="DE13" s="609"/>
      <c r="DF13" s="609"/>
      <c r="DG13" s="609"/>
      <c r="DH13" s="609"/>
      <c r="DI13" s="609"/>
      <c r="DJ13" s="609"/>
      <c r="DK13" s="609"/>
      <c r="DL13" s="609"/>
      <c r="DM13" s="609"/>
      <c r="DN13" s="609"/>
      <c r="DO13" s="609"/>
      <c r="DP13" s="610"/>
      <c r="DQ13" s="614">
        <v>47255</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35</v>
      </c>
      <c r="S14" s="609"/>
      <c r="T14" s="609"/>
      <c r="U14" s="609"/>
      <c r="V14" s="609"/>
      <c r="W14" s="609"/>
      <c r="X14" s="609"/>
      <c r="Y14" s="610"/>
      <c r="Z14" s="646">
        <v>0</v>
      </c>
      <c r="AA14" s="646"/>
      <c r="AB14" s="646"/>
      <c r="AC14" s="646"/>
      <c r="AD14" s="647">
        <v>35</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2600</v>
      </c>
      <c r="BH14" s="609"/>
      <c r="BI14" s="609"/>
      <c r="BJ14" s="609"/>
      <c r="BK14" s="609"/>
      <c r="BL14" s="609"/>
      <c r="BM14" s="609"/>
      <c r="BN14" s="610"/>
      <c r="BO14" s="646">
        <v>6.1</v>
      </c>
      <c r="BP14" s="646"/>
      <c r="BQ14" s="646"/>
      <c r="BR14" s="646"/>
      <c r="BS14" s="647" t="s">
        <v>122</v>
      </c>
      <c r="BT14" s="647"/>
      <c r="BU14" s="647"/>
      <c r="BV14" s="647"/>
      <c r="BW14" s="647"/>
      <c r="BX14" s="647"/>
      <c r="BY14" s="647"/>
      <c r="BZ14" s="647"/>
      <c r="CA14" s="647"/>
      <c r="CB14" s="685"/>
      <c r="CD14" s="605" t="s">
        <v>246</v>
      </c>
      <c r="CE14" s="606"/>
      <c r="CF14" s="606"/>
      <c r="CG14" s="606"/>
      <c r="CH14" s="606"/>
      <c r="CI14" s="606"/>
      <c r="CJ14" s="606"/>
      <c r="CK14" s="606"/>
      <c r="CL14" s="606"/>
      <c r="CM14" s="606"/>
      <c r="CN14" s="606"/>
      <c r="CO14" s="606"/>
      <c r="CP14" s="606"/>
      <c r="CQ14" s="607"/>
      <c r="CR14" s="608">
        <v>70180</v>
      </c>
      <c r="CS14" s="609"/>
      <c r="CT14" s="609"/>
      <c r="CU14" s="609"/>
      <c r="CV14" s="609"/>
      <c r="CW14" s="609"/>
      <c r="CX14" s="609"/>
      <c r="CY14" s="610"/>
      <c r="CZ14" s="646">
        <v>4.7</v>
      </c>
      <c r="DA14" s="646"/>
      <c r="DB14" s="646"/>
      <c r="DC14" s="646"/>
      <c r="DD14" s="614" t="s">
        <v>122</v>
      </c>
      <c r="DE14" s="609"/>
      <c r="DF14" s="609"/>
      <c r="DG14" s="609"/>
      <c r="DH14" s="609"/>
      <c r="DI14" s="609"/>
      <c r="DJ14" s="609"/>
      <c r="DK14" s="609"/>
      <c r="DL14" s="609"/>
      <c r="DM14" s="609"/>
      <c r="DN14" s="609"/>
      <c r="DO14" s="609"/>
      <c r="DP14" s="610"/>
      <c r="DQ14" s="614">
        <v>67926</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1155</v>
      </c>
      <c r="BH15" s="609"/>
      <c r="BI15" s="609"/>
      <c r="BJ15" s="609"/>
      <c r="BK15" s="609"/>
      <c r="BL15" s="609"/>
      <c r="BM15" s="609"/>
      <c r="BN15" s="610"/>
      <c r="BO15" s="646">
        <v>2.7</v>
      </c>
      <c r="BP15" s="646"/>
      <c r="BQ15" s="646"/>
      <c r="BR15" s="646"/>
      <c r="BS15" s="647" t="s">
        <v>122</v>
      </c>
      <c r="BT15" s="647"/>
      <c r="BU15" s="647"/>
      <c r="BV15" s="647"/>
      <c r="BW15" s="647"/>
      <c r="BX15" s="647"/>
      <c r="BY15" s="647"/>
      <c r="BZ15" s="647"/>
      <c r="CA15" s="647"/>
      <c r="CB15" s="685"/>
      <c r="CD15" s="605" t="s">
        <v>249</v>
      </c>
      <c r="CE15" s="606"/>
      <c r="CF15" s="606"/>
      <c r="CG15" s="606"/>
      <c r="CH15" s="606"/>
      <c r="CI15" s="606"/>
      <c r="CJ15" s="606"/>
      <c r="CK15" s="606"/>
      <c r="CL15" s="606"/>
      <c r="CM15" s="606"/>
      <c r="CN15" s="606"/>
      <c r="CO15" s="606"/>
      <c r="CP15" s="606"/>
      <c r="CQ15" s="607"/>
      <c r="CR15" s="608">
        <v>115325</v>
      </c>
      <c r="CS15" s="609"/>
      <c r="CT15" s="609"/>
      <c r="CU15" s="609"/>
      <c r="CV15" s="609"/>
      <c r="CW15" s="609"/>
      <c r="CX15" s="609"/>
      <c r="CY15" s="610"/>
      <c r="CZ15" s="646">
        <v>7.7</v>
      </c>
      <c r="DA15" s="646"/>
      <c r="DB15" s="646"/>
      <c r="DC15" s="646"/>
      <c r="DD15" s="614" t="s">
        <v>122</v>
      </c>
      <c r="DE15" s="609"/>
      <c r="DF15" s="609"/>
      <c r="DG15" s="609"/>
      <c r="DH15" s="609"/>
      <c r="DI15" s="609"/>
      <c r="DJ15" s="609"/>
      <c r="DK15" s="609"/>
      <c r="DL15" s="609"/>
      <c r="DM15" s="609"/>
      <c r="DN15" s="609"/>
      <c r="DO15" s="609"/>
      <c r="DP15" s="610"/>
      <c r="DQ15" s="614">
        <v>99143</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570</v>
      </c>
      <c r="S16" s="609"/>
      <c r="T16" s="609"/>
      <c r="U16" s="609"/>
      <c r="V16" s="609"/>
      <c r="W16" s="609"/>
      <c r="X16" s="609"/>
      <c r="Y16" s="610"/>
      <c r="Z16" s="646">
        <v>0</v>
      </c>
      <c r="AA16" s="646"/>
      <c r="AB16" s="646"/>
      <c r="AC16" s="646"/>
      <c r="AD16" s="647">
        <v>570</v>
      </c>
      <c r="AE16" s="647"/>
      <c r="AF16" s="647"/>
      <c r="AG16" s="647"/>
      <c r="AH16" s="647"/>
      <c r="AI16" s="647"/>
      <c r="AJ16" s="647"/>
      <c r="AK16" s="647"/>
      <c r="AL16" s="611">
        <v>0.1</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5"/>
      <c r="CD16" s="605" t="s">
        <v>252</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1237</v>
      </c>
      <c r="S17" s="609"/>
      <c r="T17" s="609"/>
      <c r="U17" s="609"/>
      <c r="V17" s="609"/>
      <c r="W17" s="609"/>
      <c r="X17" s="609"/>
      <c r="Y17" s="610"/>
      <c r="Z17" s="646">
        <v>0.1</v>
      </c>
      <c r="AA17" s="646"/>
      <c r="AB17" s="646"/>
      <c r="AC17" s="646"/>
      <c r="AD17" s="647">
        <v>1237</v>
      </c>
      <c r="AE17" s="647"/>
      <c r="AF17" s="647"/>
      <c r="AG17" s="647"/>
      <c r="AH17" s="647"/>
      <c r="AI17" s="647"/>
      <c r="AJ17" s="647"/>
      <c r="AK17" s="647"/>
      <c r="AL17" s="611">
        <v>0.2</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5"/>
      <c r="CD17" s="605" t="s">
        <v>255</v>
      </c>
      <c r="CE17" s="606"/>
      <c r="CF17" s="606"/>
      <c r="CG17" s="606"/>
      <c r="CH17" s="606"/>
      <c r="CI17" s="606"/>
      <c r="CJ17" s="606"/>
      <c r="CK17" s="606"/>
      <c r="CL17" s="606"/>
      <c r="CM17" s="606"/>
      <c r="CN17" s="606"/>
      <c r="CO17" s="606"/>
      <c r="CP17" s="606"/>
      <c r="CQ17" s="607"/>
      <c r="CR17" s="608">
        <v>184823</v>
      </c>
      <c r="CS17" s="609"/>
      <c r="CT17" s="609"/>
      <c r="CU17" s="609"/>
      <c r="CV17" s="609"/>
      <c r="CW17" s="609"/>
      <c r="CX17" s="609"/>
      <c r="CY17" s="610"/>
      <c r="CZ17" s="646">
        <v>12.4</v>
      </c>
      <c r="DA17" s="646"/>
      <c r="DB17" s="646"/>
      <c r="DC17" s="646"/>
      <c r="DD17" s="614" t="s">
        <v>122</v>
      </c>
      <c r="DE17" s="609"/>
      <c r="DF17" s="609"/>
      <c r="DG17" s="609"/>
      <c r="DH17" s="609"/>
      <c r="DI17" s="609"/>
      <c r="DJ17" s="609"/>
      <c r="DK17" s="609"/>
      <c r="DL17" s="609"/>
      <c r="DM17" s="609"/>
      <c r="DN17" s="609"/>
      <c r="DO17" s="609"/>
      <c r="DP17" s="610"/>
      <c r="DQ17" s="614">
        <v>184823</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t="s">
        <v>122</v>
      </c>
      <c r="S18" s="609"/>
      <c r="T18" s="609"/>
      <c r="U18" s="609"/>
      <c r="V18" s="609"/>
      <c r="W18" s="609"/>
      <c r="X18" s="609"/>
      <c r="Y18" s="610"/>
      <c r="Z18" s="646" t="s">
        <v>122</v>
      </c>
      <c r="AA18" s="646"/>
      <c r="AB18" s="646"/>
      <c r="AC18" s="646"/>
      <c r="AD18" s="647" t="s">
        <v>122</v>
      </c>
      <c r="AE18" s="647"/>
      <c r="AF18" s="647"/>
      <c r="AG18" s="647"/>
      <c r="AH18" s="647"/>
      <c r="AI18" s="647"/>
      <c r="AJ18" s="647"/>
      <c r="AK18" s="647"/>
      <c r="AL18" s="611" t="s">
        <v>122</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5"/>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t="s">
        <v>122</v>
      </c>
      <c r="S19" s="609"/>
      <c r="T19" s="609"/>
      <c r="U19" s="609"/>
      <c r="V19" s="609"/>
      <c r="W19" s="609"/>
      <c r="X19" s="609"/>
      <c r="Y19" s="610"/>
      <c r="Z19" s="646" t="s">
        <v>122</v>
      </c>
      <c r="AA19" s="646"/>
      <c r="AB19" s="646"/>
      <c r="AC19" s="646"/>
      <c r="AD19" s="647" t="s">
        <v>122</v>
      </c>
      <c r="AE19" s="647"/>
      <c r="AF19" s="647"/>
      <c r="AG19" s="647"/>
      <c r="AH19" s="647"/>
      <c r="AI19" s="647"/>
      <c r="AJ19" s="647"/>
      <c r="AK19" s="647"/>
      <c r="AL19" s="611" t="s">
        <v>122</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t="s">
        <v>122</v>
      </c>
      <c r="BH19" s="609"/>
      <c r="BI19" s="609"/>
      <c r="BJ19" s="609"/>
      <c r="BK19" s="609"/>
      <c r="BL19" s="609"/>
      <c r="BM19" s="609"/>
      <c r="BN19" s="610"/>
      <c r="BO19" s="646" t="s">
        <v>122</v>
      </c>
      <c r="BP19" s="646"/>
      <c r="BQ19" s="646"/>
      <c r="BR19" s="646"/>
      <c r="BS19" s="647" t="s">
        <v>122</v>
      </c>
      <c r="BT19" s="647"/>
      <c r="BU19" s="647"/>
      <c r="BV19" s="647"/>
      <c r="BW19" s="647"/>
      <c r="BX19" s="647"/>
      <c r="BY19" s="647"/>
      <c r="BZ19" s="647"/>
      <c r="CA19" s="647"/>
      <c r="CB19" s="685"/>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262</v>
      </c>
      <c r="C20" s="676"/>
      <c r="D20" s="676"/>
      <c r="E20" s="676"/>
      <c r="F20" s="676"/>
      <c r="G20" s="676"/>
      <c r="H20" s="676"/>
      <c r="I20" s="676"/>
      <c r="J20" s="676"/>
      <c r="K20" s="676"/>
      <c r="L20" s="676"/>
      <c r="M20" s="676"/>
      <c r="N20" s="676"/>
      <c r="O20" s="676"/>
      <c r="P20" s="676"/>
      <c r="Q20" s="677"/>
      <c r="R20" s="608" t="s">
        <v>122</v>
      </c>
      <c r="S20" s="609"/>
      <c r="T20" s="609"/>
      <c r="U20" s="609"/>
      <c r="V20" s="609"/>
      <c r="W20" s="609"/>
      <c r="X20" s="609"/>
      <c r="Y20" s="610"/>
      <c r="Z20" s="646" t="s">
        <v>122</v>
      </c>
      <c r="AA20" s="646"/>
      <c r="AB20" s="646"/>
      <c r="AC20" s="646"/>
      <c r="AD20" s="647" t="s">
        <v>122</v>
      </c>
      <c r="AE20" s="647"/>
      <c r="AF20" s="647"/>
      <c r="AG20" s="647"/>
      <c r="AH20" s="647"/>
      <c r="AI20" s="647"/>
      <c r="AJ20" s="647"/>
      <c r="AK20" s="647"/>
      <c r="AL20" s="611" t="s">
        <v>122</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t="s">
        <v>122</v>
      </c>
      <c r="BH20" s="609"/>
      <c r="BI20" s="609"/>
      <c r="BJ20" s="609"/>
      <c r="BK20" s="609"/>
      <c r="BL20" s="609"/>
      <c r="BM20" s="609"/>
      <c r="BN20" s="610"/>
      <c r="BO20" s="646" t="s">
        <v>122</v>
      </c>
      <c r="BP20" s="646"/>
      <c r="BQ20" s="646"/>
      <c r="BR20" s="646"/>
      <c r="BS20" s="647" t="s">
        <v>122</v>
      </c>
      <c r="BT20" s="647"/>
      <c r="BU20" s="647"/>
      <c r="BV20" s="647"/>
      <c r="BW20" s="647"/>
      <c r="BX20" s="647"/>
      <c r="BY20" s="647"/>
      <c r="BZ20" s="647"/>
      <c r="CA20" s="647"/>
      <c r="CB20" s="685"/>
      <c r="CD20" s="605" t="s">
        <v>264</v>
      </c>
      <c r="CE20" s="606"/>
      <c r="CF20" s="606"/>
      <c r="CG20" s="606"/>
      <c r="CH20" s="606"/>
      <c r="CI20" s="606"/>
      <c r="CJ20" s="606"/>
      <c r="CK20" s="606"/>
      <c r="CL20" s="606"/>
      <c r="CM20" s="606"/>
      <c r="CN20" s="606"/>
      <c r="CO20" s="606"/>
      <c r="CP20" s="606"/>
      <c r="CQ20" s="607"/>
      <c r="CR20" s="608">
        <v>1494419</v>
      </c>
      <c r="CS20" s="609"/>
      <c r="CT20" s="609"/>
      <c r="CU20" s="609"/>
      <c r="CV20" s="609"/>
      <c r="CW20" s="609"/>
      <c r="CX20" s="609"/>
      <c r="CY20" s="610"/>
      <c r="CZ20" s="646">
        <v>100</v>
      </c>
      <c r="DA20" s="646"/>
      <c r="DB20" s="646"/>
      <c r="DC20" s="646"/>
      <c r="DD20" s="614">
        <v>25720</v>
      </c>
      <c r="DE20" s="609"/>
      <c r="DF20" s="609"/>
      <c r="DG20" s="609"/>
      <c r="DH20" s="609"/>
      <c r="DI20" s="609"/>
      <c r="DJ20" s="609"/>
      <c r="DK20" s="609"/>
      <c r="DL20" s="609"/>
      <c r="DM20" s="609"/>
      <c r="DN20" s="609"/>
      <c r="DO20" s="609"/>
      <c r="DP20" s="610"/>
      <c r="DQ20" s="614">
        <v>1024839</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895189</v>
      </c>
      <c r="S21" s="609"/>
      <c r="T21" s="609"/>
      <c r="U21" s="609"/>
      <c r="V21" s="609"/>
      <c r="W21" s="609"/>
      <c r="X21" s="609"/>
      <c r="Y21" s="610"/>
      <c r="Z21" s="646">
        <v>58</v>
      </c>
      <c r="AA21" s="646"/>
      <c r="AB21" s="646"/>
      <c r="AC21" s="646"/>
      <c r="AD21" s="647">
        <v>726553</v>
      </c>
      <c r="AE21" s="647"/>
      <c r="AF21" s="647"/>
      <c r="AG21" s="647"/>
      <c r="AH21" s="647"/>
      <c r="AI21" s="647"/>
      <c r="AJ21" s="647"/>
      <c r="AK21" s="647"/>
      <c r="AL21" s="611">
        <v>89.3</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5"/>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726553</v>
      </c>
      <c r="S22" s="609"/>
      <c r="T22" s="609"/>
      <c r="U22" s="609"/>
      <c r="V22" s="609"/>
      <c r="W22" s="609"/>
      <c r="X22" s="609"/>
      <c r="Y22" s="610"/>
      <c r="Z22" s="646">
        <v>47.1</v>
      </c>
      <c r="AA22" s="646"/>
      <c r="AB22" s="646"/>
      <c r="AC22" s="646"/>
      <c r="AD22" s="647">
        <v>726553</v>
      </c>
      <c r="AE22" s="647"/>
      <c r="AF22" s="647"/>
      <c r="AG22" s="647"/>
      <c r="AH22" s="647"/>
      <c r="AI22" s="647"/>
      <c r="AJ22" s="647"/>
      <c r="AK22" s="647"/>
      <c r="AL22" s="611">
        <v>89.3</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5"/>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168636</v>
      </c>
      <c r="S23" s="609"/>
      <c r="T23" s="609"/>
      <c r="U23" s="609"/>
      <c r="V23" s="609"/>
      <c r="W23" s="609"/>
      <c r="X23" s="609"/>
      <c r="Y23" s="610"/>
      <c r="Z23" s="646">
        <v>10.9</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5"/>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5"/>
      <c r="CD24" s="666" t="s">
        <v>279</v>
      </c>
      <c r="CE24" s="667"/>
      <c r="CF24" s="667"/>
      <c r="CG24" s="667"/>
      <c r="CH24" s="667"/>
      <c r="CI24" s="667"/>
      <c r="CJ24" s="667"/>
      <c r="CK24" s="667"/>
      <c r="CL24" s="667"/>
      <c r="CM24" s="667"/>
      <c r="CN24" s="667"/>
      <c r="CO24" s="667"/>
      <c r="CP24" s="667"/>
      <c r="CQ24" s="668"/>
      <c r="CR24" s="663">
        <v>518632</v>
      </c>
      <c r="CS24" s="664"/>
      <c r="CT24" s="664"/>
      <c r="CU24" s="664"/>
      <c r="CV24" s="664"/>
      <c r="CW24" s="664"/>
      <c r="CX24" s="664"/>
      <c r="CY24" s="689"/>
      <c r="CZ24" s="690">
        <v>34.700000000000003</v>
      </c>
      <c r="DA24" s="672"/>
      <c r="DB24" s="672"/>
      <c r="DC24" s="692"/>
      <c r="DD24" s="688">
        <v>477184</v>
      </c>
      <c r="DE24" s="664"/>
      <c r="DF24" s="664"/>
      <c r="DG24" s="664"/>
      <c r="DH24" s="664"/>
      <c r="DI24" s="664"/>
      <c r="DJ24" s="664"/>
      <c r="DK24" s="689"/>
      <c r="DL24" s="688">
        <v>434298</v>
      </c>
      <c r="DM24" s="664"/>
      <c r="DN24" s="664"/>
      <c r="DO24" s="664"/>
      <c r="DP24" s="664"/>
      <c r="DQ24" s="664"/>
      <c r="DR24" s="664"/>
      <c r="DS24" s="664"/>
      <c r="DT24" s="664"/>
      <c r="DU24" s="664"/>
      <c r="DV24" s="689"/>
      <c r="DW24" s="690">
        <v>53.2</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962607</v>
      </c>
      <c r="S25" s="609"/>
      <c r="T25" s="609"/>
      <c r="U25" s="609"/>
      <c r="V25" s="609"/>
      <c r="W25" s="609"/>
      <c r="X25" s="609"/>
      <c r="Y25" s="610"/>
      <c r="Z25" s="646">
        <v>62.3</v>
      </c>
      <c r="AA25" s="646"/>
      <c r="AB25" s="646"/>
      <c r="AC25" s="646"/>
      <c r="AD25" s="647">
        <v>793971</v>
      </c>
      <c r="AE25" s="647"/>
      <c r="AF25" s="647"/>
      <c r="AG25" s="647"/>
      <c r="AH25" s="647"/>
      <c r="AI25" s="647"/>
      <c r="AJ25" s="647"/>
      <c r="AK25" s="647"/>
      <c r="AL25" s="611">
        <v>97.6</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5"/>
      <c r="CD25" s="605" t="s">
        <v>282</v>
      </c>
      <c r="CE25" s="606"/>
      <c r="CF25" s="606"/>
      <c r="CG25" s="606"/>
      <c r="CH25" s="606"/>
      <c r="CI25" s="606"/>
      <c r="CJ25" s="606"/>
      <c r="CK25" s="606"/>
      <c r="CL25" s="606"/>
      <c r="CM25" s="606"/>
      <c r="CN25" s="606"/>
      <c r="CO25" s="606"/>
      <c r="CP25" s="606"/>
      <c r="CQ25" s="607"/>
      <c r="CR25" s="608">
        <v>293316</v>
      </c>
      <c r="CS25" s="621"/>
      <c r="CT25" s="621"/>
      <c r="CU25" s="621"/>
      <c r="CV25" s="621"/>
      <c r="CW25" s="621"/>
      <c r="CX25" s="621"/>
      <c r="CY25" s="622"/>
      <c r="CZ25" s="611">
        <v>19.600000000000001</v>
      </c>
      <c r="DA25" s="623"/>
      <c r="DB25" s="623"/>
      <c r="DC25" s="624"/>
      <c r="DD25" s="614">
        <v>276203</v>
      </c>
      <c r="DE25" s="621"/>
      <c r="DF25" s="621"/>
      <c r="DG25" s="621"/>
      <c r="DH25" s="621"/>
      <c r="DI25" s="621"/>
      <c r="DJ25" s="621"/>
      <c r="DK25" s="622"/>
      <c r="DL25" s="614">
        <v>240107</v>
      </c>
      <c r="DM25" s="621"/>
      <c r="DN25" s="621"/>
      <c r="DO25" s="621"/>
      <c r="DP25" s="621"/>
      <c r="DQ25" s="621"/>
      <c r="DR25" s="621"/>
      <c r="DS25" s="621"/>
      <c r="DT25" s="621"/>
      <c r="DU25" s="621"/>
      <c r="DV25" s="622"/>
      <c r="DW25" s="611">
        <v>29.4</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t="s">
        <v>122</v>
      </c>
      <c r="S26" s="609"/>
      <c r="T26" s="609"/>
      <c r="U26" s="609"/>
      <c r="V26" s="609"/>
      <c r="W26" s="609"/>
      <c r="X26" s="609"/>
      <c r="Y26" s="610"/>
      <c r="Z26" s="646" t="s">
        <v>122</v>
      </c>
      <c r="AA26" s="646"/>
      <c r="AB26" s="646"/>
      <c r="AC26" s="646"/>
      <c r="AD26" s="647" t="s">
        <v>122</v>
      </c>
      <c r="AE26" s="647"/>
      <c r="AF26" s="647"/>
      <c r="AG26" s="647"/>
      <c r="AH26" s="647"/>
      <c r="AI26" s="647"/>
      <c r="AJ26" s="647"/>
      <c r="AK26" s="647"/>
      <c r="AL26" s="611" t="s">
        <v>122</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5"/>
      <c r="CD26" s="605" t="s">
        <v>285</v>
      </c>
      <c r="CE26" s="606"/>
      <c r="CF26" s="606"/>
      <c r="CG26" s="606"/>
      <c r="CH26" s="606"/>
      <c r="CI26" s="606"/>
      <c r="CJ26" s="606"/>
      <c r="CK26" s="606"/>
      <c r="CL26" s="606"/>
      <c r="CM26" s="606"/>
      <c r="CN26" s="606"/>
      <c r="CO26" s="606"/>
      <c r="CP26" s="606"/>
      <c r="CQ26" s="607"/>
      <c r="CR26" s="608">
        <v>141496</v>
      </c>
      <c r="CS26" s="609"/>
      <c r="CT26" s="609"/>
      <c r="CU26" s="609"/>
      <c r="CV26" s="609"/>
      <c r="CW26" s="609"/>
      <c r="CX26" s="609"/>
      <c r="CY26" s="610"/>
      <c r="CZ26" s="611">
        <v>9.5</v>
      </c>
      <c r="DA26" s="623"/>
      <c r="DB26" s="623"/>
      <c r="DC26" s="624"/>
      <c r="DD26" s="614">
        <v>128348</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1891</v>
      </c>
      <c r="S27" s="609"/>
      <c r="T27" s="609"/>
      <c r="U27" s="609"/>
      <c r="V27" s="609"/>
      <c r="W27" s="609"/>
      <c r="X27" s="609"/>
      <c r="Y27" s="610"/>
      <c r="Z27" s="646">
        <v>0.1</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42493</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5"/>
      <c r="CD27" s="605" t="s">
        <v>288</v>
      </c>
      <c r="CE27" s="606"/>
      <c r="CF27" s="606"/>
      <c r="CG27" s="606"/>
      <c r="CH27" s="606"/>
      <c r="CI27" s="606"/>
      <c r="CJ27" s="606"/>
      <c r="CK27" s="606"/>
      <c r="CL27" s="606"/>
      <c r="CM27" s="606"/>
      <c r="CN27" s="606"/>
      <c r="CO27" s="606"/>
      <c r="CP27" s="606"/>
      <c r="CQ27" s="607"/>
      <c r="CR27" s="608">
        <v>40493</v>
      </c>
      <c r="CS27" s="621"/>
      <c r="CT27" s="621"/>
      <c r="CU27" s="621"/>
      <c r="CV27" s="621"/>
      <c r="CW27" s="621"/>
      <c r="CX27" s="621"/>
      <c r="CY27" s="622"/>
      <c r="CZ27" s="611">
        <v>2.7</v>
      </c>
      <c r="DA27" s="623"/>
      <c r="DB27" s="623"/>
      <c r="DC27" s="624"/>
      <c r="DD27" s="614">
        <v>16158</v>
      </c>
      <c r="DE27" s="621"/>
      <c r="DF27" s="621"/>
      <c r="DG27" s="621"/>
      <c r="DH27" s="621"/>
      <c r="DI27" s="621"/>
      <c r="DJ27" s="621"/>
      <c r="DK27" s="622"/>
      <c r="DL27" s="614">
        <v>9368</v>
      </c>
      <c r="DM27" s="621"/>
      <c r="DN27" s="621"/>
      <c r="DO27" s="621"/>
      <c r="DP27" s="621"/>
      <c r="DQ27" s="621"/>
      <c r="DR27" s="621"/>
      <c r="DS27" s="621"/>
      <c r="DT27" s="621"/>
      <c r="DU27" s="621"/>
      <c r="DV27" s="622"/>
      <c r="DW27" s="611">
        <v>1.1000000000000001</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33207</v>
      </c>
      <c r="S28" s="609"/>
      <c r="T28" s="609"/>
      <c r="U28" s="609"/>
      <c r="V28" s="609"/>
      <c r="W28" s="609"/>
      <c r="X28" s="609"/>
      <c r="Y28" s="610"/>
      <c r="Z28" s="646">
        <v>2.2000000000000002</v>
      </c>
      <c r="AA28" s="646"/>
      <c r="AB28" s="646"/>
      <c r="AC28" s="646"/>
      <c r="AD28" s="647">
        <v>1738</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184823</v>
      </c>
      <c r="CS28" s="609"/>
      <c r="CT28" s="609"/>
      <c r="CU28" s="609"/>
      <c r="CV28" s="609"/>
      <c r="CW28" s="609"/>
      <c r="CX28" s="609"/>
      <c r="CY28" s="610"/>
      <c r="CZ28" s="611">
        <v>12.4</v>
      </c>
      <c r="DA28" s="623"/>
      <c r="DB28" s="623"/>
      <c r="DC28" s="624"/>
      <c r="DD28" s="614">
        <v>184823</v>
      </c>
      <c r="DE28" s="609"/>
      <c r="DF28" s="609"/>
      <c r="DG28" s="609"/>
      <c r="DH28" s="609"/>
      <c r="DI28" s="609"/>
      <c r="DJ28" s="609"/>
      <c r="DK28" s="610"/>
      <c r="DL28" s="614">
        <v>184823</v>
      </c>
      <c r="DM28" s="609"/>
      <c r="DN28" s="609"/>
      <c r="DO28" s="609"/>
      <c r="DP28" s="609"/>
      <c r="DQ28" s="609"/>
      <c r="DR28" s="609"/>
      <c r="DS28" s="609"/>
      <c r="DT28" s="609"/>
      <c r="DU28" s="609"/>
      <c r="DV28" s="610"/>
      <c r="DW28" s="611">
        <v>22.7</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527</v>
      </c>
      <c r="S29" s="609"/>
      <c r="T29" s="609"/>
      <c r="U29" s="609"/>
      <c r="V29" s="609"/>
      <c r="W29" s="609"/>
      <c r="X29" s="609"/>
      <c r="Y29" s="610"/>
      <c r="Z29" s="646">
        <v>0</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5"/>
      <c r="CD29" s="627" t="s">
        <v>292</v>
      </c>
      <c r="CE29" s="628"/>
      <c r="CF29" s="605" t="s">
        <v>66</v>
      </c>
      <c r="CG29" s="606"/>
      <c r="CH29" s="606"/>
      <c r="CI29" s="606"/>
      <c r="CJ29" s="606"/>
      <c r="CK29" s="606"/>
      <c r="CL29" s="606"/>
      <c r="CM29" s="606"/>
      <c r="CN29" s="606"/>
      <c r="CO29" s="606"/>
      <c r="CP29" s="606"/>
      <c r="CQ29" s="607"/>
      <c r="CR29" s="608">
        <v>184823</v>
      </c>
      <c r="CS29" s="621"/>
      <c r="CT29" s="621"/>
      <c r="CU29" s="621"/>
      <c r="CV29" s="621"/>
      <c r="CW29" s="621"/>
      <c r="CX29" s="621"/>
      <c r="CY29" s="622"/>
      <c r="CZ29" s="611">
        <v>12.4</v>
      </c>
      <c r="DA29" s="623"/>
      <c r="DB29" s="623"/>
      <c r="DC29" s="624"/>
      <c r="DD29" s="614">
        <v>184823</v>
      </c>
      <c r="DE29" s="621"/>
      <c r="DF29" s="621"/>
      <c r="DG29" s="621"/>
      <c r="DH29" s="621"/>
      <c r="DI29" s="621"/>
      <c r="DJ29" s="621"/>
      <c r="DK29" s="622"/>
      <c r="DL29" s="614">
        <v>184823</v>
      </c>
      <c r="DM29" s="621"/>
      <c r="DN29" s="621"/>
      <c r="DO29" s="621"/>
      <c r="DP29" s="621"/>
      <c r="DQ29" s="621"/>
      <c r="DR29" s="621"/>
      <c r="DS29" s="621"/>
      <c r="DT29" s="621"/>
      <c r="DU29" s="621"/>
      <c r="DV29" s="622"/>
      <c r="DW29" s="611">
        <v>22.7</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63040</v>
      </c>
      <c r="S30" s="609"/>
      <c r="T30" s="609"/>
      <c r="U30" s="609"/>
      <c r="V30" s="609"/>
      <c r="W30" s="609"/>
      <c r="X30" s="609"/>
      <c r="Y30" s="610"/>
      <c r="Z30" s="646">
        <v>4.0999999999999996</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3"/>
      <c r="BI30" s="683"/>
      <c r="BJ30" s="683"/>
      <c r="BK30" s="683"/>
      <c r="BL30" s="683"/>
      <c r="BM30" s="683"/>
      <c r="BN30" s="683"/>
      <c r="BO30" s="683"/>
      <c r="BP30" s="683"/>
      <c r="BQ30" s="684"/>
      <c r="BR30" s="660" t="s">
        <v>295</v>
      </c>
      <c r="BS30" s="683"/>
      <c r="BT30" s="683"/>
      <c r="BU30" s="683"/>
      <c r="BV30" s="683"/>
      <c r="BW30" s="683"/>
      <c r="BX30" s="683"/>
      <c r="BY30" s="683"/>
      <c r="BZ30" s="683"/>
      <c r="CA30" s="683"/>
      <c r="CB30" s="684"/>
      <c r="CD30" s="629"/>
      <c r="CE30" s="630"/>
      <c r="CF30" s="605" t="s">
        <v>296</v>
      </c>
      <c r="CG30" s="606"/>
      <c r="CH30" s="606"/>
      <c r="CI30" s="606"/>
      <c r="CJ30" s="606"/>
      <c r="CK30" s="606"/>
      <c r="CL30" s="606"/>
      <c r="CM30" s="606"/>
      <c r="CN30" s="606"/>
      <c r="CO30" s="606"/>
      <c r="CP30" s="606"/>
      <c r="CQ30" s="607"/>
      <c r="CR30" s="608">
        <v>177349</v>
      </c>
      <c r="CS30" s="609"/>
      <c r="CT30" s="609"/>
      <c r="CU30" s="609"/>
      <c r="CV30" s="609"/>
      <c r="CW30" s="609"/>
      <c r="CX30" s="609"/>
      <c r="CY30" s="610"/>
      <c r="CZ30" s="611">
        <v>11.9</v>
      </c>
      <c r="DA30" s="623"/>
      <c r="DB30" s="623"/>
      <c r="DC30" s="624"/>
      <c r="DD30" s="614">
        <v>177349</v>
      </c>
      <c r="DE30" s="609"/>
      <c r="DF30" s="609"/>
      <c r="DG30" s="609"/>
      <c r="DH30" s="609"/>
      <c r="DI30" s="609"/>
      <c r="DJ30" s="609"/>
      <c r="DK30" s="610"/>
      <c r="DL30" s="614">
        <v>177349</v>
      </c>
      <c r="DM30" s="609"/>
      <c r="DN30" s="609"/>
      <c r="DO30" s="609"/>
      <c r="DP30" s="609"/>
      <c r="DQ30" s="609"/>
      <c r="DR30" s="609"/>
      <c r="DS30" s="609"/>
      <c r="DT30" s="609"/>
      <c r="DU30" s="609"/>
      <c r="DV30" s="610"/>
      <c r="DW30" s="611">
        <v>21.7</v>
      </c>
      <c r="DX30" s="623"/>
      <c r="DY30" s="623"/>
      <c r="DZ30" s="623"/>
      <c r="EA30" s="623"/>
      <c r="EB30" s="623"/>
      <c r="EC30" s="635"/>
    </row>
    <row r="31" spans="2:133" ht="11.25" customHeight="1" x14ac:dyDescent="0.15">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8" t="s">
        <v>298</v>
      </c>
      <c r="AQ31" s="679"/>
      <c r="AR31" s="679"/>
      <c r="AS31" s="679"/>
      <c r="AT31" s="680" t="s">
        <v>299</v>
      </c>
      <c r="AU31" s="212"/>
      <c r="AV31" s="212"/>
      <c r="AW31" s="212"/>
      <c r="AX31" s="666" t="s">
        <v>177</v>
      </c>
      <c r="AY31" s="667"/>
      <c r="AZ31" s="667"/>
      <c r="BA31" s="667"/>
      <c r="BB31" s="667"/>
      <c r="BC31" s="667"/>
      <c r="BD31" s="667"/>
      <c r="BE31" s="667"/>
      <c r="BF31" s="668"/>
      <c r="BG31" s="670">
        <v>98.5</v>
      </c>
      <c r="BH31" s="671"/>
      <c r="BI31" s="671"/>
      <c r="BJ31" s="671"/>
      <c r="BK31" s="671"/>
      <c r="BL31" s="671"/>
      <c r="BM31" s="672">
        <v>95</v>
      </c>
      <c r="BN31" s="671"/>
      <c r="BO31" s="671"/>
      <c r="BP31" s="671"/>
      <c r="BQ31" s="673"/>
      <c r="BR31" s="670">
        <v>98.7</v>
      </c>
      <c r="BS31" s="671"/>
      <c r="BT31" s="671"/>
      <c r="BU31" s="671"/>
      <c r="BV31" s="671"/>
      <c r="BW31" s="671"/>
      <c r="BX31" s="672">
        <v>95.3</v>
      </c>
      <c r="BY31" s="671"/>
      <c r="BZ31" s="671"/>
      <c r="CA31" s="671"/>
      <c r="CB31" s="673"/>
      <c r="CD31" s="629"/>
      <c r="CE31" s="630"/>
      <c r="CF31" s="605" t="s">
        <v>300</v>
      </c>
      <c r="CG31" s="606"/>
      <c r="CH31" s="606"/>
      <c r="CI31" s="606"/>
      <c r="CJ31" s="606"/>
      <c r="CK31" s="606"/>
      <c r="CL31" s="606"/>
      <c r="CM31" s="606"/>
      <c r="CN31" s="606"/>
      <c r="CO31" s="606"/>
      <c r="CP31" s="606"/>
      <c r="CQ31" s="607"/>
      <c r="CR31" s="608">
        <v>7474</v>
      </c>
      <c r="CS31" s="621"/>
      <c r="CT31" s="621"/>
      <c r="CU31" s="621"/>
      <c r="CV31" s="621"/>
      <c r="CW31" s="621"/>
      <c r="CX31" s="621"/>
      <c r="CY31" s="622"/>
      <c r="CZ31" s="611">
        <v>0.5</v>
      </c>
      <c r="DA31" s="623"/>
      <c r="DB31" s="623"/>
      <c r="DC31" s="624"/>
      <c r="DD31" s="614">
        <v>7474</v>
      </c>
      <c r="DE31" s="621"/>
      <c r="DF31" s="621"/>
      <c r="DG31" s="621"/>
      <c r="DH31" s="621"/>
      <c r="DI31" s="621"/>
      <c r="DJ31" s="621"/>
      <c r="DK31" s="622"/>
      <c r="DL31" s="614">
        <v>7474</v>
      </c>
      <c r="DM31" s="621"/>
      <c r="DN31" s="621"/>
      <c r="DO31" s="621"/>
      <c r="DP31" s="621"/>
      <c r="DQ31" s="621"/>
      <c r="DR31" s="621"/>
      <c r="DS31" s="621"/>
      <c r="DT31" s="621"/>
      <c r="DU31" s="621"/>
      <c r="DV31" s="622"/>
      <c r="DW31" s="611">
        <v>0.9</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21324</v>
      </c>
      <c r="S32" s="609"/>
      <c r="T32" s="609"/>
      <c r="U32" s="609"/>
      <c r="V32" s="609"/>
      <c r="W32" s="609"/>
      <c r="X32" s="609"/>
      <c r="Y32" s="610"/>
      <c r="Z32" s="646">
        <v>1.4</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8" t="s">
        <v>302</v>
      </c>
      <c r="AX32" s="605" t="s">
        <v>303</v>
      </c>
      <c r="AY32" s="606"/>
      <c r="AZ32" s="606"/>
      <c r="BA32" s="606"/>
      <c r="BB32" s="606"/>
      <c r="BC32" s="606"/>
      <c r="BD32" s="606"/>
      <c r="BE32" s="606"/>
      <c r="BF32" s="607"/>
      <c r="BG32" s="674">
        <v>99.6</v>
      </c>
      <c r="BH32" s="621"/>
      <c r="BI32" s="621"/>
      <c r="BJ32" s="621"/>
      <c r="BK32" s="621"/>
      <c r="BL32" s="621"/>
      <c r="BM32" s="612">
        <v>98</v>
      </c>
      <c r="BN32" s="621"/>
      <c r="BO32" s="621"/>
      <c r="BP32" s="621"/>
      <c r="BQ32" s="644"/>
      <c r="BR32" s="674">
        <v>98.6</v>
      </c>
      <c r="BS32" s="621"/>
      <c r="BT32" s="621"/>
      <c r="BU32" s="621"/>
      <c r="BV32" s="621"/>
      <c r="BW32" s="621"/>
      <c r="BX32" s="612">
        <v>97.9</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2768</v>
      </c>
      <c r="S33" s="609"/>
      <c r="T33" s="609"/>
      <c r="U33" s="609"/>
      <c r="V33" s="609"/>
      <c r="W33" s="609"/>
      <c r="X33" s="609"/>
      <c r="Y33" s="610"/>
      <c r="Z33" s="646">
        <v>0.2</v>
      </c>
      <c r="AA33" s="646"/>
      <c r="AB33" s="646"/>
      <c r="AC33" s="646"/>
      <c r="AD33" s="647">
        <v>2034</v>
      </c>
      <c r="AE33" s="647"/>
      <c r="AF33" s="647"/>
      <c r="AG33" s="647"/>
      <c r="AH33" s="647"/>
      <c r="AI33" s="647"/>
      <c r="AJ33" s="647"/>
      <c r="AK33" s="647"/>
      <c r="AL33" s="611">
        <v>0.3</v>
      </c>
      <c r="AM33" s="612"/>
      <c r="AN33" s="612"/>
      <c r="AO33" s="648"/>
      <c r="AP33" s="651"/>
      <c r="AQ33" s="652"/>
      <c r="AR33" s="652"/>
      <c r="AS33" s="652"/>
      <c r="AT33" s="682"/>
      <c r="AU33" s="213"/>
      <c r="AV33" s="213"/>
      <c r="AW33" s="213"/>
      <c r="AX33" s="589" t="s">
        <v>306</v>
      </c>
      <c r="AY33" s="590"/>
      <c r="AZ33" s="590"/>
      <c r="BA33" s="590"/>
      <c r="BB33" s="590"/>
      <c r="BC33" s="590"/>
      <c r="BD33" s="590"/>
      <c r="BE33" s="590"/>
      <c r="BF33" s="591"/>
      <c r="BG33" s="669">
        <v>96.1</v>
      </c>
      <c r="BH33" s="593"/>
      <c r="BI33" s="593"/>
      <c r="BJ33" s="593"/>
      <c r="BK33" s="593"/>
      <c r="BL33" s="593"/>
      <c r="BM33" s="639">
        <v>87.6</v>
      </c>
      <c r="BN33" s="593"/>
      <c r="BO33" s="593"/>
      <c r="BP33" s="593"/>
      <c r="BQ33" s="656"/>
      <c r="BR33" s="669">
        <v>98.4</v>
      </c>
      <c r="BS33" s="593"/>
      <c r="BT33" s="593"/>
      <c r="BU33" s="593"/>
      <c r="BV33" s="593"/>
      <c r="BW33" s="593"/>
      <c r="BX33" s="639">
        <v>89.1</v>
      </c>
      <c r="BY33" s="593"/>
      <c r="BZ33" s="593"/>
      <c r="CA33" s="593"/>
      <c r="CB33" s="656"/>
      <c r="CD33" s="605" t="s">
        <v>307</v>
      </c>
      <c r="CE33" s="606"/>
      <c r="CF33" s="606"/>
      <c r="CG33" s="606"/>
      <c r="CH33" s="606"/>
      <c r="CI33" s="606"/>
      <c r="CJ33" s="606"/>
      <c r="CK33" s="606"/>
      <c r="CL33" s="606"/>
      <c r="CM33" s="606"/>
      <c r="CN33" s="606"/>
      <c r="CO33" s="606"/>
      <c r="CP33" s="606"/>
      <c r="CQ33" s="607"/>
      <c r="CR33" s="608">
        <v>950067</v>
      </c>
      <c r="CS33" s="621"/>
      <c r="CT33" s="621"/>
      <c r="CU33" s="621"/>
      <c r="CV33" s="621"/>
      <c r="CW33" s="621"/>
      <c r="CX33" s="621"/>
      <c r="CY33" s="622"/>
      <c r="CZ33" s="611">
        <v>63.6</v>
      </c>
      <c r="DA33" s="623"/>
      <c r="DB33" s="623"/>
      <c r="DC33" s="624"/>
      <c r="DD33" s="614">
        <v>547655</v>
      </c>
      <c r="DE33" s="621"/>
      <c r="DF33" s="621"/>
      <c r="DG33" s="621"/>
      <c r="DH33" s="621"/>
      <c r="DI33" s="621"/>
      <c r="DJ33" s="621"/>
      <c r="DK33" s="622"/>
      <c r="DL33" s="614">
        <v>334608</v>
      </c>
      <c r="DM33" s="621"/>
      <c r="DN33" s="621"/>
      <c r="DO33" s="621"/>
      <c r="DP33" s="621"/>
      <c r="DQ33" s="621"/>
      <c r="DR33" s="621"/>
      <c r="DS33" s="621"/>
      <c r="DT33" s="621"/>
      <c r="DU33" s="621"/>
      <c r="DV33" s="622"/>
      <c r="DW33" s="611">
        <v>41</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170603</v>
      </c>
      <c r="S34" s="609"/>
      <c r="T34" s="609"/>
      <c r="U34" s="609"/>
      <c r="V34" s="609"/>
      <c r="W34" s="609"/>
      <c r="X34" s="609"/>
      <c r="Y34" s="610"/>
      <c r="Z34" s="646">
        <v>11</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522150</v>
      </c>
      <c r="CS34" s="609"/>
      <c r="CT34" s="609"/>
      <c r="CU34" s="609"/>
      <c r="CV34" s="609"/>
      <c r="CW34" s="609"/>
      <c r="CX34" s="609"/>
      <c r="CY34" s="610"/>
      <c r="CZ34" s="611">
        <v>34.9</v>
      </c>
      <c r="DA34" s="623"/>
      <c r="DB34" s="623"/>
      <c r="DC34" s="624"/>
      <c r="DD34" s="614">
        <v>321686</v>
      </c>
      <c r="DE34" s="609"/>
      <c r="DF34" s="609"/>
      <c r="DG34" s="609"/>
      <c r="DH34" s="609"/>
      <c r="DI34" s="609"/>
      <c r="DJ34" s="609"/>
      <c r="DK34" s="610"/>
      <c r="DL34" s="614">
        <v>220219</v>
      </c>
      <c r="DM34" s="609"/>
      <c r="DN34" s="609"/>
      <c r="DO34" s="609"/>
      <c r="DP34" s="609"/>
      <c r="DQ34" s="609"/>
      <c r="DR34" s="609"/>
      <c r="DS34" s="609"/>
      <c r="DT34" s="609"/>
      <c r="DU34" s="609"/>
      <c r="DV34" s="610"/>
      <c r="DW34" s="611">
        <v>27</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76800</v>
      </c>
      <c r="S35" s="609"/>
      <c r="T35" s="609"/>
      <c r="U35" s="609"/>
      <c r="V35" s="609"/>
      <c r="W35" s="609"/>
      <c r="X35" s="609"/>
      <c r="Y35" s="610"/>
      <c r="Z35" s="646">
        <v>5</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21825</v>
      </c>
      <c r="CS35" s="621"/>
      <c r="CT35" s="621"/>
      <c r="CU35" s="621"/>
      <c r="CV35" s="621"/>
      <c r="CW35" s="621"/>
      <c r="CX35" s="621"/>
      <c r="CY35" s="622"/>
      <c r="CZ35" s="611">
        <v>1.5</v>
      </c>
      <c r="DA35" s="623"/>
      <c r="DB35" s="623"/>
      <c r="DC35" s="624"/>
      <c r="DD35" s="614">
        <v>10875</v>
      </c>
      <c r="DE35" s="621"/>
      <c r="DF35" s="621"/>
      <c r="DG35" s="621"/>
      <c r="DH35" s="621"/>
      <c r="DI35" s="621"/>
      <c r="DJ35" s="621"/>
      <c r="DK35" s="622"/>
      <c r="DL35" s="614">
        <v>1318</v>
      </c>
      <c r="DM35" s="621"/>
      <c r="DN35" s="621"/>
      <c r="DO35" s="621"/>
      <c r="DP35" s="621"/>
      <c r="DQ35" s="621"/>
      <c r="DR35" s="621"/>
      <c r="DS35" s="621"/>
      <c r="DT35" s="621"/>
      <c r="DU35" s="621"/>
      <c r="DV35" s="622"/>
      <c r="DW35" s="611">
        <v>0.2</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38394</v>
      </c>
      <c r="S36" s="609"/>
      <c r="T36" s="609"/>
      <c r="U36" s="609"/>
      <c r="V36" s="609"/>
      <c r="W36" s="609"/>
      <c r="X36" s="609"/>
      <c r="Y36" s="610"/>
      <c r="Z36" s="646">
        <v>2.5</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218380</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5775</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182062</v>
      </c>
      <c r="CS36" s="609"/>
      <c r="CT36" s="609"/>
      <c r="CU36" s="609"/>
      <c r="CV36" s="609"/>
      <c r="CW36" s="609"/>
      <c r="CX36" s="609"/>
      <c r="CY36" s="610"/>
      <c r="CZ36" s="611">
        <v>12.2</v>
      </c>
      <c r="DA36" s="623"/>
      <c r="DB36" s="623"/>
      <c r="DC36" s="624"/>
      <c r="DD36" s="614">
        <v>119198</v>
      </c>
      <c r="DE36" s="609"/>
      <c r="DF36" s="609"/>
      <c r="DG36" s="609"/>
      <c r="DH36" s="609"/>
      <c r="DI36" s="609"/>
      <c r="DJ36" s="609"/>
      <c r="DK36" s="610"/>
      <c r="DL36" s="614">
        <v>105862</v>
      </c>
      <c r="DM36" s="609"/>
      <c r="DN36" s="609"/>
      <c r="DO36" s="609"/>
      <c r="DP36" s="609"/>
      <c r="DQ36" s="609"/>
      <c r="DR36" s="609"/>
      <c r="DS36" s="609"/>
      <c r="DT36" s="609"/>
      <c r="DU36" s="609"/>
      <c r="DV36" s="610"/>
      <c r="DW36" s="611">
        <v>13</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135236</v>
      </c>
      <c r="S37" s="609"/>
      <c r="T37" s="609"/>
      <c r="U37" s="609"/>
      <c r="V37" s="609"/>
      <c r="W37" s="609"/>
      <c r="X37" s="609"/>
      <c r="Y37" s="610"/>
      <c r="Z37" s="646">
        <v>8.8000000000000007</v>
      </c>
      <c r="AA37" s="646"/>
      <c r="AB37" s="646"/>
      <c r="AC37" s="646"/>
      <c r="AD37" s="647">
        <v>15414</v>
      </c>
      <c r="AE37" s="647"/>
      <c r="AF37" s="647"/>
      <c r="AG37" s="647"/>
      <c r="AH37" s="647"/>
      <c r="AI37" s="647"/>
      <c r="AJ37" s="647"/>
      <c r="AK37" s="647"/>
      <c r="AL37" s="611">
        <v>1.9</v>
      </c>
      <c r="AM37" s="612"/>
      <c r="AN37" s="612"/>
      <c r="AO37" s="648"/>
      <c r="AQ37" s="641" t="s">
        <v>319</v>
      </c>
      <c r="AR37" s="642"/>
      <c r="AS37" s="642"/>
      <c r="AT37" s="642"/>
      <c r="AU37" s="642"/>
      <c r="AV37" s="642"/>
      <c r="AW37" s="642"/>
      <c r="AX37" s="642"/>
      <c r="AY37" s="643"/>
      <c r="AZ37" s="608">
        <v>128356</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539</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6374</v>
      </c>
      <c r="CS37" s="621"/>
      <c r="CT37" s="621"/>
      <c r="CU37" s="621"/>
      <c r="CV37" s="621"/>
      <c r="CW37" s="621"/>
      <c r="CX37" s="621"/>
      <c r="CY37" s="622"/>
      <c r="CZ37" s="611">
        <v>0.4</v>
      </c>
      <c r="DA37" s="623"/>
      <c r="DB37" s="623"/>
      <c r="DC37" s="624"/>
      <c r="DD37" s="614">
        <v>6374</v>
      </c>
      <c r="DE37" s="621"/>
      <c r="DF37" s="621"/>
      <c r="DG37" s="621"/>
      <c r="DH37" s="621"/>
      <c r="DI37" s="621"/>
      <c r="DJ37" s="621"/>
      <c r="DK37" s="622"/>
      <c r="DL37" s="614">
        <v>6374</v>
      </c>
      <c r="DM37" s="621"/>
      <c r="DN37" s="621"/>
      <c r="DO37" s="621"/>
      <c r="DP37" s="621"/>
      <c r="DQ37" s="621"/>
      <c r="DR37" s="621"/>
      <c r="DS37" s="621"/>
      <c r="DT37" s="621"/>
      <c r="DU37" s="621"/>
      <c r="DV37" s="622"/>
      <c r="DW37" s="611">
        <v>0.8</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37527</v>
      </c>
      <c r="S38" s="609"/>
      <c r="T38" s="609"/>
      <c r="U38" s="609"/>
      <c r="V38" s="609"/>
      <c r="W38" s="609"/>
      <c r="X38" s="609"/>
      <c r="Y38" s="610"/>
      <c r="Z38" s="646">
        <v>2.4</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28594</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107</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218380</v>
      </c>
      <c r="CS38" s="609"/>
      <c r="CT38" s="609"/>
      <c r="CU38" s="609"/>
      <c r="CV38" s="609"/>
      <c r="CW38" s="609"/>
      <c r="CX38" s="609"/>
      <c r="CY38" s="610"/>
      <c r="CZ38" s="611">
        <v>14.6</v>
      </c>
      <c r="DA38" s="623"/>
      <c r="DB38" s="623"/>
      <c r="DC38" s="624"/>
      <c r="DD38" s="614">
        <v>90722</v>
      </c>
      <c r="DE38" s="609"/>
      <c r="DF38" s="609"/>
      <c r="DG38" s="609"/>
      <c r="DH38" s="609"/>
      <c r="DI38" s="609"/>
      <c r="DJ38" s="609"/>
      <c r="DK38" s="610"/>
      <c r="DL38" s="614">
        <v>7209</v>
      </c>
      <c r="DM38" s="609"/>
      <c r="DN38" s="609"/>
      <c r="DO38" s="609"/>
      <c r="DP38" s="609"/>
      <c r="DQ38" s="609"/>
      <c r="DR38" s="609"/>
      <c r="DS38" s="609"/>
      <c r="DT38" s="609"/>
      <c r="DU38" s="609"/>
      <c r="DV38" s="610"/>
      <c r="DW38" s="611">
        <v>0.9</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t="s">
        <v>122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150</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5350</v>
      </c>
      <c r="CS39" s="621"/>
      <c r="CT39" s="621"/>
      <c r="CU39" s="621"/>
      <c r="CV39" s="621"/>
      <c r="CW39" s="621"/>
      <c r="CX39" s="621"/>
      <c r="CY39" s="622"/>
      <c r="CZ39" s="611">
        <v>0.4</v>
      </c>
      <c r="DA39" s="623"/>
      <c r="DB39" s="623"/>
      <c r="DC39" s="624"/>
      <c r="DD39" s="614">
        <v>5174</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2527</v>
      </c>
      <c r="S40" s="609"/>
      <c r="T40" s="609"/>
      <c r="U40" s="609"/>
      <c r="V40" s="609"/>
      <c r="W40" s="609"/>
      <c r="X40" s="609"/>
      <c r="Y40" s="610"/>
      <c r="Z40" s="646">
        <v>0.2</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101</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300</v>
      </c>
      <c r="CS40" s="609"/>
      <c r="CT40" s="609"/>
      <c r="CU40" s="609"/>
      <c r="CV40" s="609"/>
      <c r="CW40" s="609"/>
      <c r="CX40" s="609"/>
      <c r="CY40" s="610"/>
      <c r="CZ40" s="611">
        <v>0</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1543924</v>
      </c>
      <c r="S41" s="633"/>
      <c r="T41" s="633"/>
      <c r="U41" s="633"/>
      <c r="V41" s="633"/>
      <c r="W41" s="633"/>
      <c r="X41" s="633"/>
      <c r="Y41" s="636"/>
      <c r="Z41" s="637">
        <v>100</v>
      </c>
      <c r="AA41" s="637"/>
      <c r="AB41" s="637"/>
      <c r="AC41" s="637"/>
      <c r="AD41" s="638">
        <v>813157</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35633</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25797</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414</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25720</v>
      </c>
      <c r="CS42" s="621"/>
      <c r="CT42" s="621"/>
      <c r="CU42" s="621"/>
      <c r="CV42" s="621"/>
      <c r="CW42" s="621"/>
      <c r="CX42" s="621"/>
      <c r="CY42" s="622"/>
      <c r="CZ42" s="611">
        <v>1.7</v>
      </c>
      <c r="DA42" s="623"/>
      <c r="DB42" s="623"/>
      <c r="DC42" s="624"/>
      <c r="DD42" s="614" t="s">
        <v>122</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t="s">
        <v>122</v>
      </c>
      <c r="CS43" s="621"/>
      <c r="CT43" s="621"/>
      <c r="CU43" s="621"/>
      <c r="CV43" s="621"/>
      <c r="CW43" s="621"/>
      <c r="CX43" s="621"/>
      <c r="CY43" s="622"/>
      <c r="CZ43" s="611" t="s">
        <v>122</v>
      </c>
      <c r="DA43" s="623"/>
      <c r="DB43" s="623"/>
      <c r="DC43" s="624"/>
      <c r="DD43" s="614" t="s">
        <v>122</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25720</v>
      </c>
      <c r="CS44" s="609"/>
      <c r="CT44" s="609"/>
      <c r="CU44" s="609"/>
      <c r="CV44" s="609"/>
      <c r="CW44" s="609"/>
      <c r="CX44" s="609"/>
      <c r="CY44" s="610"/>
      <c r="CZ44" s="611">
        <v>1.7</v>
      </c>
      <c r="DA44" s="612"/>
      <c r="DB44" s="612"/>
      <c r="DC44" s="613"/>
      <c r="DD44" s="614" t="s">
        <v>122</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t="s">
        <v>122</v>
      </c>
      <c r="CS45" s="621"/>
      <c r="CT45" s="621"/>
      <c r="CU45" s="621"/>
      <c r="CV45" s="621"/>
      <c r="CW45" s="621"/>
      <c r="CX45" s="621"/>
      <c r="CY45" s="622"/>
      <c r="CZ45" s="611" t="s">
        <v>122</v>
      </c>
      <c r="DA45" s="623"/>
      <c r="DB45" s="623"/>
      <c r="DC45" s="624"/>
      <c r="DD45" s="614" t="s">
        <v>122</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25720</v>
      </c>
      <c r="CS46" s="609"/>
      <c r="CT46" s="609"/>
      <c r="CU46" s="609"/>
      <c r="CV46" s="609"/>
      <c r="CW46" s="609"/>
      <c r="CX46" s="609"/>
      <c r="CY46" s="610"/>
      <c r="CZ46" s="611">
        <v>1.7</v>
      </c>
      <c r="DA46" s="612"/>
      <c r="DB46" s="612"/>
      <c r="DC46" s="613"/>
      <c r="DD46" s="614" t="s">
        <v>122</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1494419</v>
      </c>
      <c r="CS49" s="593"/>
      <c r="CT49" s="593"/>
      <c r="CU49" s="593"/>
      <c r="CV49" s="593"/>
      <c r="CW49" s="593"/>
      <c r="CX49" s="593"/>
      <c r="CY49" s="594"/>
      <c r="CZ49" s="595">
        <v>100</v>
      </c>
      <c r="DA49" s="596"/>
      <c r="DB49" s="596"/>
      <c r="DC49" s="597"/>
      <c r="DD49" s="598">
        <v>1024839</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zl6v81PeLX7acDwILYS8eyFTQgcMmxiesRJd1ot2rf1ejpvpiWhJ7ZmNrkuNyZULFfdlKgPKLYf7Tw9iHzxRg==" saltValue="rI3xLB/y23lPbInAJzGpd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374</v>
      </c>
      <c r="C7" s="1035"/>
      <c r="D7" s="1035"/>
      <c r="E7" s="1035"/>
      <c r="F7" s="1035"/>
      <c r="G7" s="1035"/>
      <c r="H7" s="1035"/>
      <c r="I7" s="1035"/>
      <c r="J7" s="1035"/>
      <c r="K7" s="1035"/>
      <c r="L7" s="1035"/>
      <c r="M7" s="1035"/>
      <c r="N7" s="1035"/>
      <c r="O7" s="1035"/>
      <c r="P7" s="1036"/>
      <c r="Q7" s="1089">
        <v>1524</v>
      </c>
      <c r="R7" s="1090"/>
      <c r="S7" s="1090"/>
      <c r="T7" s="1090"/>
      <c r="U7" s="1090"/>
      <c r="V7" s="1090">
        <v>1493</v>
      </c>
      <c r="W7" s="1090"/>
      <c r="X7" s="1090"/>
      <c r="Y7" s="1090"/>
      <c r="Z7" s="1090"/>
      <c r="AA7" s="1090">
        <v>31</v>
      </c>
      <c r="AB7" s="1090"/>
      <c r="AC7" s="1090"/>
      <c r="AD7" s="1090"/>
      <c r="AE7" s="1091"/>
      <c r="AF7" s="1092">
        <v>25</v>
      </c>
      <c r="AG7" s="1093"/>
      <c r="AH7" s="1093"/>
      <c r="AI7" s="1093"/>
      <c r="AJ7" s="1094"/>
      <c r="AK7" s="1095">
        <v>77</v>
      </c>
      <c r="AL7" s="1096"/>
      <c r="AM7" s="1096"/>
      <c r="AN7" s="1096"/>
      <c r="AO7" s="1096"/>
      <c r="AP7" s="1096">
        <v>1607</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c r="BT7" s="1087"/>
      <c r="BU7" s="1087"/>
      <c r="BV7" s="1087"/>
      <c r="BW7" s="1087"/>
      <c r="BX7" s="1087"/>
      <c r="BY7" s="1087"/>
      <c r="BZ7" s="1087"/>
      <c r="CA7" s="1087"/>
      <c r="CB7" s="1087"/>
      <c r="CC7" s="1087"/>
      <c r="CD7" s="1087"/>
      <c r="CE7" s="1087"/>
      <c r="CF7" s="1087"/>
      <c r="CG7" s="1099"/>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9"/>
    </row>
    <row r="8" spans="1:131" s="230" customFormat="1" ht="26.25" customHeight="1" x14ac:dyDescent="0.15">
      <c r="A8" s="233">
        <v>2</v>
      </c>
      <c r="B8" s="1017" t="s">
        <v>375</v>
      </c>
      <c r="C8" s="1018"/>
      <c r="D8" s="1018"/>
      <c r="E8" s="1018"/>
      <c r="F8" s="1018"/>
      <c r="G8" s="1018"/>
      <c r="H8" s="1018"/>
      <c r="I8" s="1018"/>
      <c r="J8" s="1018"/>
      <c r="K8" s="1018"/>
      <c r="L8" s="1018"/>
      <c r="M8" s="1018"/>
      <c r="N8" s="1018"/>
      <c r="O8" s="1018"/>
      <c r="P8" s="1019"/>
      <c r="Q8" s="1025">
        <v>4</v>
      </c>
      <c r="R8" s="1026"/>
      <c r="S8" s="1026"/>
      <c r="T8" s="1026"/>
      <c r="U8" s="1026"/>
      <c r="V8" s="1026">
        <v>0</v>
      </c>
      <c r="W8" s="1026"/>
      <c r="X8" s="1026"/>
      <c r="Y8" s="1026"/>
      <c r="Z8" s="1026"/>
      <c r="AA8" s="1026">
        <v>4</v>
      </c>
      <c r="AB8" s="1026"/>
      <c r="AC8" s="1026"/>
      <c r="AD8" s="1026"/>
      <c r="AE8" s="1027"/>
      <c r="AF8" s="1022">
        <v>4</v>
      </c>
      <c r="AG8" s="1023"/>
      <c r="AH8" s="1023"/>
      <c r="AI8" s="1023"/>
      <c r="AJ8" s="1024"/>
      <c r="AK8" s="1067">
        <v>0</v>
      </c>
      <c r="AL8" s="1068"/>
      <c r="AM8" s="1068"/>
      <c r="AN8" s="1068"/>
      <c r="AO8" s="1068"/>
      <c r="AP8" s="1068">
        <v>0</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15">
      <c r="A9" s="233">
        <v>3</v>
      </c>
      <c r="B9" s="1017" t="s">
        <v>376</v>
      </c>
      <c r="C9" s="1018"/>
      <c r="D9" s="1018"/>
      <c r="E9" s="1018"/>
      <c r="F9" s="1018"/>
      <c r="G9" s="1018"/>
      <c r="H9" s="1018"/>
      <c r="I9" s="1018"/>
      <c r="J9" s="1018"/>
      <c r="K9" s="1018"/>
      <c r="L9" s="1018"/>
      <c r="M9" s="1018"/>
      <c r="N9" s="1018"/>
      <c r="O9" s="1018"/>
      <c r="P9" s="1019"/>
      <c r="Q9" s="1025">
        <v>16</v>
      </c>
      <c r="R9" s="1026"/>
      <c r="S9" s="1026"/>
      <c r="T9" s="1026"/>
      <c r="U9" s="1026"/>
      <c r="V9" s="1026">
        <v>16</v>
      </c>
      <c r="W9" s="1026"/>
      <c r="X9" s="1026"/>
      <c r="Y9" s="1026"/>
      <c r="Z9" s="1026"/>
      <c r="AA9" s="1026">
        <v>0</v>
      </c>
      <c r="AB9" s="1026"/>
      <c r="AC9" s="1026"/>
      <c r="AD9" s="1026"/>
      <c r="AE9" s="1027"/>
      <c r="AF9" s="1022">
        <v>0</v>
      </c>
      <c r="AG9" s="1023"/>
      <c r="AH9" s="1023"/>
      <c r="AI9" s="1023"/>
      <c r="AJ9" s="1024"/>
      <c r="AK9" s="1067">
        <v>4</v>
      </c>
      <c r="AL9" s="1068"/>
      <c r="AM9" s="1068"/>
      <c r="AN9" s="1068"/>
      <c r="AO9" s="1068"/>
      <c r="AP9" s="1068">
        <v>0</v>
      </c>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t="s">
        <v>377</v>
      </c>
      <c r="C10" s="1018"/>
      <c r="D10" s="1018"/>
      <c r="E10" s="1018"/>
      <c r="F10" s="1018"/>
      <c r="G10" s="1018"/>
      <c r="H10" s="1018"/>
      <c r="I10" s="1018"/>
      <c r="J10" s="1018"/>
      <c r="K10" s="1018"/>
      <c r="L10" s="1018"/>
      <c r="M10" s="1018"/>
      <c r="N10" s="1018"/>
      <c r="O10" s="1018"/>
      <c r="P10" s="1019"/>
      <c r="Q10" s="1025">
        <v>25</v>
      </c>
      <c r="R10" s="1026"/>
      <c r="S10" s="1026"/>
      <c r="T10" s="1026"/>
      <c r="U10" s="1026"/>
      <c r="V10" s="1026">
        <v>11</v>
      </c>
      <c r="W10" s="1026"/>
      <c r="X10" s="1026"/>
      <c r="Y10" s="1026"/>
      <c r="Z10" s="1026"/>
      <c r="AA10" s="1026">
        <v>14</v>
      </c>
      <c r="AB10" s="1026"/>
      <c r="AC10" s="1026"/>
      <c r="AD10" s="1026"/>
      <c r="AE10" s="1027"/>
      <c r="AF10" s="1022">
        <v>0</v>
      </c>
      <c r="AG10" s="1023"/>
      <c r="AH10" s="1023"/>
      <c r="AI10" s="1023"/>
      <c r="AJ10" s="1024"/>
      <c r="AK10" s="1067">
        <v>24</v>
      </c>
      <c r="AL10" s="1068"/>
      <c r="AM10" s="1068"/>
      <c r="AN10" s="1068"/>
      <c r="AO10" s="1068"/>
      <c r="AP10" s="1068">
        <v>0</v>
      </c>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t="s">
        <v>378</v>
      </c>
      <c r="C11" s="1018"/>
      <c r="D11" s="1018"/>
      <c r="E11" s="1018"/>
      <c r="F11" s="1018"/>
      <c r="G11" s="1018"/>
      <c r="H11" s="1018"/>
      <c r="I11" s="1018"/>
      <c r="J11" s="1018"/>
      <c r="K11" s="1018"/>
      <c r="L11" s="1018"/>
      <c r="M11" s="1018"/>
      <c r="N11" s="1018"/>
      <c r="O11" s="1018"/>
      <c r="P11" s="1019"/>
      <c r="Q11" s="1025">
        <v>49</v>
      </c>
      <c r="R11" s="1026"/>
      <c r="S11" s="1026"/>
      <c r="T11" s="1026"/>
      <c r="U11" s="1026"/>
      <c r="V11" s="1026">
        <v>49</v>
      </c>
      <c r="W11" s="1026"/>
      <c r="X11" s="1026"/>
      <c r="Y11" s="1026"/>
      <c r="Z11" s="1026"/>
      <c r="AA11" s="1026">
        <v>0</v>
      </c>
      <c r="AB11" s="1026"/>
      <c r="AC11" s="1026"/>
      <c r="AD11" s="1026"/>
      <c r="AE11" s="1027"/>
      <c r="AF11" s="1022">
        <v>0</v>
      </c>
      <c r="AG11" s="1023"/>
      <c r="AH11" s="1023"/>
      <c r="AI11" s="1023"/>
      <c r="AJ11" s="1024"/>
      <c r="AK11" s="1067">
        <v>48</v>
      </c>
      <c r="AL11" s="1068"/>
      <c r="AM11" s="1068"/>
      <c r="AN11" s="1068"/>
      <c r="AO11" s="1068"/>
      <c r="AP11" s="1068">
        <v>40</v>
      </c>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379</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380</v>
      </c>
      <c r="B23" s="924" t="s">
        <v>381</v>
      </c>
      <c r="C23" s="925"/>
      <c r="D23" s="925"/>
      <c r="E23" s="925"/>
      <c r="F23" s="925"/>
      <c r="G23" s="925"/>
      <c r="H23" s="925"/>
      <c r="I23" s="925"/>
      <c r="J23" s="925"/>
      <c r="K23" s="925"/>
      <c r="L23" s="925"/>
      <c r="M23" s="925"/>
      <c r="N23" s="925"/>
      <c r="O23" s="925"/>
      <c r="P23" s="935"/>
      <c r="Q23" s="1054">
        <f>SUM(Q7:U11)</f>
        <v>1618</v>
      </c>
      <c r="R23" s="1048"/>
      <c r="S23" s="1048"/>
      <c r="T23" s="1048"/>
      <c r="U23" s="1048"/>
      <c r="V23" s="1048">
        <f t="shared" ref="V23" si="0">SUM(V7:Z11)</f>
        <v>1569</v>
      </c>
      <c r="W23" s="1048"/>
      <c r="X23" s="1048"/>
      <c r="Y23" s="1048"/>
      <c r="Z23" s="1048"/>
      <c r="AA23" s="1048">
        <f t="shared" ref="AA23" si="1">SUM(AA7:AE11)</f>
        <v>49</v>
      </c>
      <c r="AB23" s="1048"/>
      <c r="AC23" s="1048"/>
      <c r="AD23" s="1048"/>
      <c r="AE23" s="1055"/>
      <c r="AF23" s="1056">
        <v>30</v>
      </c>
      <c r="AG23" s="1048"/>
      <c r="AH23" s="1048"/>
      <c r="AI23" s="1048"/>
      <c r="AJ23" s="1057"/>
      <c r="AK23" s="1058"/>
      <c r="AL23" s="1059"/>
      <c r="AM23" s="1059"/>
      <c r="AN23" s="1059"/>
      <c r="AO23" s="1059"/>
      <c r="AP23" s="1048">
        <v>1647</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382</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383</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384</v>
      </c>
      <c r="R26" s="989"/>
      <c r="S26" s="989"/>
      <c r="T26" s="989"/>
      <c r="U26" s="990"/>
      <c r="V26" s="988" t="s">
        <v>385</v>
      </c>
      <c r="W26" s="989"/>
      <c r="X26" s="989"/>
      <c r="Y26" s="989"/>
      <c r="Z26" s="990"/>
      <c r="AA26" s="988" t="s">
        <v>386</v>
      </c>
      <c r="AB26" s="989"/>
      <c r="AC26" s="989"/>
      <c r="AD26" s="989"/>
      <c r="AE26" s="989"/>
      <c r="AF26" s="1042" t="s">
        <v>387</v>
      </c>
      <c r="AG26" s="995"/>
      <c r="AH26" s="995"/>
      <c r="AI26" s="995"/>
      <c r="AJ26" s="1043"/>
      <c r="AK26" s="989" t="s">
        <v>388</v>
      </c>
      <c r="AL26" s="989"/>
      <c r="AM26" s="989"/>
      <c r="AN26" s="989"/>
      <c r="AO26" s="990"/>
      <c r="AP26" s="988" t="s">
        <v>389</v>
      </c>
      <c r="AQ26" s="989"/>
      <c r="AR26" s="989"/>
      <c r="AS26" s="989"/>
      <c r="AT26" s="990"/>
      <c r="AU26" s="988" t="s">
        <v>390</v>
      </c>
      <c r="AV26" s="989"/>
      <c r="AW26" s="989"/>
      <c r="AX26" s="989"/>
      <c r="AY26" s="990"/>
      <c r="AZ26" s="988" t="s">
        <v>391</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392</v>
      </c>
      <c r="C28" s="1035"/>
      <c r="D28" s="1035"/>
      <c r="E28" s="1035"/>
      <c r="F28" s="1035"/>
      <c r="G28" s="1035"/>
      <c r="H28" s="1035"/>
      <c r="I28" s="1035"/>
      <c r="J28" s="1035"/>
      <c r="K28" s="1035"/>
      <c r="L28" s="1035"/>
      <c r="M28" s="1035"/>
      <c r="N28" s="1035"/>
      <c r="O28" s="1035"/>
      <c r="P28" s="1036"/>
      <c r="Q28" s="1037">
        <v>121</v>
      </c>
      <c r="R28" s="1038"/>
      <c r="S28" s="1038"/>
      <c r="T28" s="1038"/>
      <c r="U28" s="1038"/>
      <c r="V28" s="1038">
        <v>115</v>
      </c>
      <c r="W28" s="1038"/>
      <c r="X28" s="1038"/>
      <c r="Y28" s="1038"/>
      <c r="Z28" s="1038"/>
      <c r="AA28" s="1038">
        <v>6</v>
      </c>
      <c r="AB28" s="1038"/>
      <c r="AC28" s="1038"/>
      <c r="AD28" s="1038"/>
      <c r="AE28" s="1039"/>
      <c r="AF28" s="1040">
        <v>6</v>
      </c>
      <c r="AG28" s="1038"/>
      <c r="AH28" s="1038"/>
      <c r="AI28" s="1038"/>
      <c r="AJ28" s="1041"/>
      <c r="AK28" s="1029"/>
      <c r="AL28" s="1030"/>
      <c r="AM28" s="1030"/>
      <c r="AN28" s="1030"/>
      <c r="AO28" s="1030"/>
      <c r="AP28" s="1030"/>
      <c r="AQ28" s="1030"/>
      <c r="AR28" s="1030"/>
      <c r="AS28" s="1030"/>
      <c r="AT28" s="1030"/>
      <c r="AU28" s="1030"/>
      <c r="AV28" s="1030"/>
      <c r="AW28" s="1030"/>
      <c r="AX28" s="1030"/>
      <c r="AY28" s="1030"/>
      <c r="AZ28" s="1031"/>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393</v>
      </c>
      <c r="C29" s="1018"/>
      <c r="D29" s="1018"/>
      <c r="E29" s="1018"/>
      <c r="F29" s="1018"/>
      <c r="G29" s="1018"/>
      <c r="H29" s="1018"/>
      <c r="I29" s="1018"/>
      <c r="J29" s="1018"/>
      <c r="K29" s="1018"/>
      <c r="L29" s="1018"/>
      <c r="M29" s="1018"/>
      <c r="N29" s="1018"/>
      <c r="O29" s="1018"/>
      <c r="P29" s="1019"/>
      <c r="Q29" s="1025">
        <v>69</v>
      </c>
      <c r="R29" s="1026"/>
      <c r="S29" s="1026"/>
      <c r="T29" s="1026"/>
      <c r="U29" s="1026"/>
      <c r="V29" s="1026">
        <v>69</v>
      </c>
      <c r="W29" s="1026"/>
      <c r="X29" s="1026"/>
      <c r="Y29" s="1026"/>
      <c r="Z29" s="1026"/>
      <c r="AA29" s="1026">
        <v>0</v>
      </c>
      <c r="AB29" s="1026"/>
      <c r="AC29" s="1026"/>
      <c r="AD29" s="1026"/>
      <c r="AE29" s="1027"/>
      <c r="AF29" s="1022">
        <v>0</v>
      </c>
      <c r="AG29" s="1023"/>
      <c r="AH29" s="1023"/>
      <c r="AI29" s="1023"/>
      <c r="AJ29" s="1024"/>
      <c r="AK29" s="967"/>
      <c r="AL29" s="958"/>
      <c r="AM29" s="958"/>
      <c r="AN29" s="958"/>
      <c r="AO29" s="958"/>
      <c r="AP29" s="958"/>
      <c r="AQ29" s="958"/>
      <c r="AR29" s="958"/>
      <c r="AS29" s="958"/>
      <c r="AT29" s="958"/>
      <c r="AU29" s="958"/>
      <c r="AV29" s="958"/>
      <c r="AW29" s="958"/>
      <c r="AX29" s="958"/>
      <c r="AY29" s="958"/>
      <c r="AZ29" s="1028"/>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394</v>
      </c>
      <c r="C30" s="1018"/>
      <c r="D30" s="1018"/>
      <c r="E30" s="1018"/>
      <c r="F30" s="1018"/>
      <c r="G30" s="1018"/>
      <c r="H30" s="1018"/>
      <c r="I30" s="1018"/>
      <c r="J30" s="1018"/>
      <c r="K30" s="1018"/>
      <c r="L30" s="1018"/>
      <c r="M30" s="1018"/>
      <c r="N30" s="1018"/>
      <c r="O30" s="1018"/>
      <c r="P30" s="1019"/>
      <c r="Q30" s="1025">
        <v>133</v>
      </c>
      <c r="R30" s="1026"/>
      <c r="S30" s="1026"/>
      <c r="T30" s="1026"/>
      <c r="U30" s="1026"/>
      <c r="V30" s="1026">
        <v>116</v>
      </c>
      <c r="W30" s="1026"/>
      <c r="X30" s="1026"/>
      <c r="Y30" s="1026"/>
      <c r="Z30" s="1026"/>
      <c r="AA30" s="1026">
        <v>17</v>
      </c>
      <c r="AB30" s="1026"/>
      <c r="AC30" s="1026"/>
      <c r="AD30" s="1026"/>
      <c r="AE30" s="1027"/>
      <c r="AF30" s="1022">
        <v>17</v>
      </c>
      <c r="AG30" s="1023"/>
      <c r="AH30" s="1023"/>
      <c r="AI30" s="1023"/>
      <c r="AJ30" s="1024"/>
      <c r="AK30" s="967"/>
      <c r="AL30" s="958"/>
      <c r="AM30" s="958"/>
      <c r="AN30" s="958"/>
      <c r="AO30" s="958"/>
      <c r="AP30" s="958"/>
      <c r="AQ30" s="958"/>
      <c r="AR30" s="958"/>
      <c r="AS30" s="958"/>
      <c r="AT30" s="958"/>
      <c r="AU30" s="958"/>
      <c r="AV30" s="958"/>
      <c r="AW30" s="958"/>
      <c r="AX30" s="958"/>
      <c r="AY30" s="958"/>
      <c r="AZ30" s="1028"/>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395</v>
      </c>
      <c r="C31" s="1018"/>
      <c r="D31" s="1018"/>
      <c r="E31" s="1018"/>
      <c r="F31" s="1018"/>
      <c r="G31" s="1018"/>
      <c r="H31" s="1018"/>
      <c r="I31" s="1018"/>
      <c r="J31" s="1018"/>
      <c r="K31" s="1018"/>
      <c r="L31" s="1018"/>
      <c r="M31" s="1018"/>
      <c r="N31" s="1018"/>
      <c r="O31" s="1018"/>
      <c r="P31" s="1019"/>
      <c r="Q31" s="1025">
        <v>1</v>
      </c>
      <c r="R31" s="1026"/>
      <c r="S31" s="1026"/>
      <c r="T31" s="1026"/>
      <c r="U31" s="1026"/>
      <c r="V31" s="1026">
        <v>0</v>
      </c>
      <c r="W31" s="1026"/>
      <c r="X31" s="1026"/>
      <c r="Y31" s="1026"/>
      <c r="Z31" s="1026"/>
      <c r="AA31" s="1026">
        <v>1</v>
      </c>
      <c r="AB31" s="1026"/>
      <c r="AC31" s="1026"/>
      <c r="AD31" s="1026"/>
      <c r="AE31" s="1027"/>
      <c r="AF31" s="1022">
        <v>1</v>
      </c>
      <c r="AG31" s="1023"/>
      <c r="AH31" s="1023"/>
      <c r="AI31" s="1023"/>
      <c r="AJ31" s="1024"/>
      <c r="AK31" s="967"/>
      <c r="AL31" s="958"/>
      <c r="AM31" s="958"/>
      <c r="AN31" s="958"/>
      <c r="AO31" s="958"/>
      <c r="AP31" s="958"/>
      <c r="AQ31" s="958"/>
      <c r="AR31" s="958"/>
      <c r="AS31" s="958"/>
      <c r="AT31" s="958"/>
      <c r="AU31" s="958"/>
      <c r="AV31" s="958"/>
      <c r="AW31" s="958"/>
      <c r="AX31" s="958"/>
      <c r="AY31" s="958"/>
      <c r="AZ31" s="1028"/>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396</v>
      </c>
      <c r="C32" s="1018"/>
      <c r="D32" s="1018"/>
      <c r="E32" s="1018"/>
      <c r="F32" s="1018"/>
      <c r="G32" s="1018"/>
      <c r="H32" s="1018"/>
      <c r="I32" s="1018"/>
      <c r="J32" s="1018"/>
      <c r="K32" s="1018"/>
      <c r="L32" s="1018"/>
      <c r="M32" s="1018"/>
      <c r="N32" s="1018"/>
      <c r="O32" s="1018"/>
      <c r="P32" s="1019"/>
      <c r="Q32" s="1025">
        <v>12</v>
      </c>
      <c r="R32" s="1026"/>
      <c r="S32" s="1026"/>
      <c r="T32" s="1026"/>
      <c r="U32" s="1026"/>
      <c r="V32" s="1026">
        <v>11</v>
      </c>
      <c r="W32" s="1026"/>
      <c r="X32" s="1026"/>
      <c r="Y32" s="1026"/>
      <c r="Z32" s="1026"/>
      <c r="AA32" s="1026">
        <v>1</v>
      </c>
      <c r="AB32" s="1026"/>
      <c r="AC32" s="1026"/>
      <c r="AD32" s="1026"/>
      <c r="AE32" s="1027"/>
      <c r="AF32" s="1022">
        <v>1</v>
      </c>
      <c r="AG32" s="1023"/>
      <c r="AH32" s="1023"/>
      <c r="AI32" s="1023"/>
      <c r="AJ32" s="1024"/>
      <c r="AK32" s="967"/>
      <c r="AL32" s="958"/>
      <c r="AM32" s="958"/>
      <c r="AN32" s="958"/>
      <c r="AO32" s="958"/>
      <c r="AP32" s="958"/>
      <c r="AQ32" s="958"/>
      <c r="AR32" s="958"/>
      <c r="AS32" s="958"/>
      <c r="AT32" s="958"/>
      <c r="AU32" s="958"/>
      <c r="AV32" s="958"/>
      <c r="AW32" s="958"/>
      <c r="AX32" s="958"/>
      <c r="AY32" s="958"/>
      <c r="AZ32" s="1028"/>
      <c r="BA32" s="1028"/>
      <c r="BB32" s="1028"/>
      <c r="BC32" s="1028"/>
      <c r="BD32" s="1028"/>
      <c r="BE32" s="959"/>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t="s">
        <v>397</v>
      </c>
      <c r="C33" s="1018"/>
      <c r="D33" s="1018"/>
      <c r="E33" s="1018"/>
      <c r="F33" s="1018"/>
      <c r="G33" s="1018"/>
      <c r="H33" s="1018"/>
      <c r="I33" s="1018"/>
      <c r="J33" s="1018"/>
      <c r="K33" s="1018"/>
      <c r="L33" s="1018"/>
      <c r="M33" s="1018"/>
      <c r="N33" s="1018"/>
      <c r="O33" s="1018"/>
      <c r="P33" s="1019"/>
      <c r="Q33" s="1025">
        <v>30</v>
      </c>
      <c r="R33" s="1026"/>
      <c r="S33" s="1026"/>
      <c r="T33" s="1026"/>
      <c r="U33" s="1026"/>
      <c r="V33" s="1026">
        <v>30</v>
      </c>
      <c r="W33" s="1026"/>
      <c r="X33" s="1026"/>
      <c r="Y33" s="1026"/>
      <c r="Z33" s="1026"/>
      <c r="AA33" s="1026">
        <v>0</v>
      </c>
      <c r="AB33" s="1026"/>
      <c r="AC33" s="1026"/>
      <c r="AD33" s="1026"/>
      <c r="AE33" s="1027"/>
      <c r="AF33" s="1022" t="s">
        <v>122</v>
      </c>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t="s">
        <v>398</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t="s">
        <v>399</v>
      </c>
      <c r="C34" s="1018"/>
      <c r="D34" s="1018"/>
      <c r="E34" s="1018"/>
      <c r="F34" s="1018"/>
      <c r="G34" s="1018"/>
      <c r="H34" s="1018"/>
      <c r="I34" s="1018"/>
      <c r="J34" s="1018"/>
      <c r="K34" s="1018"/>
      <c r="L34" s="1018"/>
      <c r="M34" s="1018"/>
      <c r="N34" s="1018"/>
      <c r="O34" s="1018"/>
      <c r="P34" s="1019"/>
      <c r="Q34" s="1025">
        <v>133</v>
      </c>
      <c r="R34" s="1026"/>
      <c r="S34" s="1026"/>
      <c r="T34" s="1026"/>
      <c r="U34" s="1026"/>
      <c r="V34" s="1026">
        <v>133</v>
      </c>
      <c r="W34" s="1026"/>
      <c r="X34" s="1026"/>
      <c r="Y34" s="1026"/>
      <c r="Z34" s="1026"/>
      <c r="AA34" s="1026">
        <v>0</v>
      </c>
      <c r="AB34" s="1026"/>
      <c r="AC34" s="1026"/>
      <c r="AD34" s="1026"/>
      <c r="AE34" s="1027"/>
      <c r="AF34" s="1022" t="s">
        <v>122</v>
      </c>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t="s">
        <v>398</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400</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380</v>
      </c>
      <c r="B63" s="924" t="s">
        <v>401</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25</v>
      </c>
      <c r="AG63" s="946"/>
      <c r="AH63" s="946"/>
      <c r="AI63" s="946"/>
      <c r="AJ63" s="1009"/>
      <c r="AK63" s="1010"/>
      <c r="AL63" s="950"/>
      <c r="AM63" s="950"/>
      <c r="AN63" s="950"/>
      <c r="AO63" s="950"/>
      <c r="AP63" s="946"/>
      <c r="AQ63" s="946"/>
      <c r="AR63" s="946"/>
      <c r="AS63" s="946"/>
      <c r="AT63" s="946"/>
      <c r="AU63" s="946"/>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402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403</v>
      </c>
      <c r="B66" s="983"/>
      <c r="C66" s="983"/>
      <c r="D66" s="983"/>
      <c r="E66" s="983"/>
      <c r="F66" s="983"/>
      <c r="G66" s="983"/>
      <c r="H66" s="983"/>
      <c r="I66" s="983"/>
      <c r="J66" s="983"/>
      <c r="K66" s="983"/>
      <c r="L66" s="983"/>
      <c r="M66" s="983"/>
      <c r="N66" s="983"/>
      <c r="O66" s="983"/>
      <c r="P66" s="984"/>
      <c r="Q66" s="988" t="s">
        <v>384</v>
      </c>
      <c r="R66" s="989"/>
      <c r="S66" s="989"/>
      <c r="T66" s="989"/>
      <c r="U66" s="990"/>
      <c r="V66" s="988" t="s">
        <v>385</v>
      </c>
      <c r="W66" s="989"/>
      <c r="X66" s="989"/>
      <c r="Y66" s="989"/>
      <c r="Z66" s="990"/>
      <c r="AA66" s="988" t="s">
        <v>386</v>
      </c>
      <c r="AB66" s="989"/>
      <c r="AC66" s="989"/>
      <c r="AD66" s="989"/>
      <c r="AE66" s="990"/>
      <c r="AF66" s="994" t="s">
        <v>387</v>
      </c>
      <c r="AG66" s="995"/>
      <c r="AH66" s="995"/>
      <c r="AI66" s="995"/>
      <c r="AJ66" s="996"/>
      <c r="AK66" s="988" t="s">
        <v>388</v>
      </c>
      <c r="AL66" s="983"/>
      <c r="AM66" s="983"/>
      <c r="AN66" s="983"/>
      <c r="AO66" s="984"/>
      <c r="AP66" s="988" t="s">
        <v>389</v>
      </c>
      <c r="AQ66" s="989"/>
      <c r="AR66" s="989"/>
      <c r="AS66" s="989"/>
      <c r="AT66" s="990"/>
      <c r="AU66" s="988" t="s">
        <v>404</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554</v>
      </c>
      <c r="C68" s="973"/>
      <c r="D68" s="973"/>
      <c r="E68" s="973"/>
      <c r="F68" s="973"/>
      <c r="G68" s="973"/>
      <c r="H68" s="973"/>
      <c r="I68" s="973"/>
      <c r="J68" s="973"/>
      <c r="K68" s="973"/>
      <c r="L68" s="973"/>
      <c r="M68" s="973"/>
      <c r="N68" s="973"/>
      <c r="O68" s="973"/>
      <c r="P68" s="974"/>
      <c r="Q68" s="975">
        <v>609</v>
      </c>
      <c r="R68" s="969"/>
      <c r="S68" s="969"/>
      <c r="T68" s="969"/>
      <c r="U68" s="969"/>
      <c r="V68" s="969">
        <v>544</v>
      </c>
      <c r="W68" s="969"/>
      <c r="X68" s="969"/>
      <c r="Y68" s="969"/>
      <c r="Z68" s="969"/>
      <c r="AA68" s="969">
        <v>65</v>
      </c>
      <c r="AB68" s="969"/>
      <c r="AC68" s="969"/>
      <c r="AD68" s="969"/>
      <c r="AE68" s="969"/>
      <c r="AF68" s="969">
        <v>65</v>
      </c>
      <c r="AG68" s="969"/>
      <c r="AH68" s="969"/>
      <c r="AI68" s="969"/>
      <c r="AJ68" s="969"/>
      <c r="AK68" s="969">
        <v>0</v>
      </c>
      <c r="AL68" s="969"/>
      <c r="AM68" s="969"/>
      <c r="AN68" s="969"/>
      <c r="AO68" s="969"/>
      <c r="AP68" s="969">
        <v>0</v>
      </c>
      <c r="AQ68" s="969"/>
      <c r="AR68" s="969"/>
      <c r="AS68" s="969"/>
      <c r="AT68" s="969"/>
      <c r="AU68" s="969">
        <v>0</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555</v>
      </c>
      <c r="C69" s="962"/>
      <c r="D69" s="962"/>
      <c r="E69" s="962"/>
      <c r="F69" s="962"/>
      <c r="G69" s="962"/>
      <c r="H69" s="962"/>
      <c r="I69" s="962"/>
      <c r="J69" s="962"/>
      <c r="K69" s="962"/>
      <c r="L69" s="962"/>
      <c r="M69" s="962"/>
      <c r="N69" s="962"/>
      <c r="O69" s="962"/>
      <c r="P69" s="963"/>
      <c r="Q69" s="964">
        <v>114090</v>
      </c>
      <c r="R69" s="958"/>
      <c r="S69" s="958"/>
      <c r="T69" s="958"/>
      <c r="U69" s="958"/>
      <c r="V69" s="958">
        <v>112795</v>
      </c>
      <c r="W69" s="958"/>
      <c r="X69" s="958"/>
      <c r="Y69" s="958"/>
      <c r="Z69" s="958"/>
      <c r="AA69" s="958">
        <v>1295</v>
      </c>
      <c r="AB69" s="958"/>
      <c r="AC69" s="958"/>
      <c r="AD69" s="958"/>
      <c r="AE69" s="958"/>
      <c r="AF69" s="958">
        <v>1295</v>
      </c>
      <c r="AG69" s="958"/>
      <c r="AH69" s="958"/>
      <c r="AI69" s="958"/>
      <c r="AJ69" s="958"/>
      <c r="AK69" s="958">
        <v>350</v>
      </c>
      <c r="AL69" s="958"/>
      <c r="AM69" s="958"/>
      <c r="AN69" s="958"/>
      <c r="AO69" s="958"/>
      <c r="AP69" s="958">
        <v>0</v>
      </c>
      <c r="AQ69" s="958"/>
      <c r="AR69" s="958"/>
      <c r="AS69" s="958"/>
      <c r="AT69" s="958"/>
      <c r="AU69" s="958">
        <v>0</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556</v>
      </c>
      <c r="C70" s="962"/>
      <c r="D70" s="962"/>
      <c r="E70" s="962"/>
      <c r="F70" s="962"/>
      <c r="G70" s="962"/>
      <c r="H70" s="962"/>
      <c r="I70" s="962"/>
      <c r="J70" s="962"/>
      <c r="K70" s="962"/>
      <c r="L70" s="962"/>
      <c r="M70" s="962"/>
      <c r="N70" s="962"/>
      <c r="O70" s="962"/>
      <c r="P70" s="963"/>
      <c r="Q70" s="964">
        <v>4382</v>
      </c>
      <c r="R70" s="958"/>
      <c r="S70" s="958"/>
      <c r="T70" s="958"/>
      <c r="U70" s="958"/>
      <c r="V70" s="958">
        <v>4137</v>
      </c>
      <c r="W70" s="958"/>
      <c r="X70" s="958"/>
      <c r="Y70" s="958"/>
      <c r="Z70" s="958"/>
      <c r="AA70" s="958">
        <v>245</v>
      </c>
      <c r="AB70" s="958"/>
      <c r="AC70" s="958"/>
      <c r="AD70" s="958"/>
      <c r="AE70" s="958"/>
      <c r="AF70" s="958">
        <v>245</v>
      </c>
      <c r="AG70" s="958"/>
      <c r="AH70" s="958"/>
      <c r="AI70" s="958"/>
      <c r="AJ70" s="958"/>
      <c r="AK70" s="958">
        <v>76</v>
      </c>
      <c r="AL70" s="958"/>
      <c r="AM70" s="958"/>
      <c r="AN70" s="958"/>
      <c r="AO70" s="958"/>
      <c r="AP70" s="958">
        <v>0</v>
      </c>
      <c r="AQ70" s="958"/>
      <c r="AR70" s="958"/>
      <c r="AS70" s="958"/>
      <c r="AT70" s="958"/>
      <c r="AU70" s="958">
        <v>0</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557</v>
      </c>
      <c r="C71" s="962"/>
      <c r="D71" s="962"/>
      <c r="E71" s="962"/>
      <c r="F71" s="962"/>
      <c r="G71" s="962"/>
      <c r="H71" s="962"/>
      <c r="I71" s="962"/>
      <c r="J71" s="962"/>
      <c r="K71" s="962"/>
      <c r="L71" s="962"/>
      <c r="M71" s="962"/>
      <c r="N71" s="962"/>
      <c r="O71" s="962"/>
      <c r="P71" s="963"/>
      <c r="Q71" s="964">
        <v>789</v>
      </c>
      <c r="R71" s="958"/>
      <c r="S71" s="958"/>
      <c r="T71" s="958"/>
      <c r="U71" s="958"/>
      <c r="V71" s="958">
        <v>784</v>
      </c>
      <c r="W71" s="958"/>
      <c r="X71" s="958"/>
      <c r="Y71" s="958"/>
      <c r="Z71" s="958"/>
      <c r="AA71" s="958">
        <v>5</v>
      </c>
      <c r="AB71" s="958"/>
      <c r="AC71" s="958"/>
      <c r="AD71" s="958"/>
      <c r="AE71" s="958"/>
      <c r="AF71" s="958">
        <v>5</v>
      </c>
      <c r="AG71" s="958"/>
      <c r="AH71" s="958"/>
      <c r="AI71" s="958"/>
      <c r="AJ71" s="958"/>
      <c r="AK71" s="958">
        <v>23</v>
      </c>
      <c r="AL71" s="958"/>
      <c r="AM71" s="958"/>
      <c r="AN71" s="958"/>
      <c r="AO71" s="958"/>
      <c r="AP71" s="958">
        <v>0</v>
      </c>
      <c r="AQ71" s="958"/>
      <c r="AR71" s="958"/>
      <c r="AS71" s="958"/>
      <c r="AT71" s="958"/>
      <c r="AU71" s="958">
        <v>0</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558</v>
      </c>
      <c r="C72" s="962"/>
      <c r="D72" s="962"/>
      <c r="E72" s="962"/>
      <c r="F72" s="962"/>
      <c r="G72" s="962"/>
      <c r="H72" s="962"/>
      <c r="I72" s="962"/>
      <c r="J72" s="962"/>
      <c r="K72" s="962"/>
      <c r="L72" s="962"/>
      <c r="M72" s="962"/>
      <c r="N72" s="962"/>
      <c r="O72" s="962"/>
      <c r="P72" s="963"/>
      <c r="Q72" s="964">
        <v>465</v>
      </c>
      <c r="R72" s="958"/>
      <c r="S72" s="958"/>
      <c r="T72" s="958"/>
      <c r="U72" s="958"/>
      <c r="V72" s="958">
        <v>432</v>
      </c>
      <c r="W72" s="958"/>
      <c r="X72" s="958"/>
      <c r="Y72" s="958"/>
      <c r="Z72" s="958"/>
      <c r="AA72" s="958">
        <v>34</v>
      </c>
      <c r="AB72" s="958"/>
      <c r="AC72" s="958"/>
      <c r="AD72" s="958"/>
      <c r="AE72" s="958"/>
      <c r="AF72" s="958">
        <v>34</v>
      </c>
      <c r="AG72" s="958"/>
      <c r="AH72" s="958"/>
      <c r="AI72" s="958"/>
      <c r="AJ72" s="958"/>
      <c r="AK72" s="958">
        <v>0</v>
      </c>
      <c r="AL72" s="958"/>
      <c r="AM72" s="958"/>
      <c r="AN72" s="958"/>
      <c r="AO72" s="958"/>
      <c r="AP72" s="958">
        <v>3110</v>
      </c>
      <c r="AQ72" s="958"/>
      <c r="AR72" s="958"/>
      <c r="AS72" s="958"/>
      <c r="AT72" s="958"/>
      <c r="AU72" s="958">
        <v>2</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559</v>
      </c>
      <c r="C73" s="962"/>
      <c r="D73" s="962"/>
      <c r="E73" s="962"/>
      <c r="F73" s="962"/>
      <c r="G73" s="962"/>
      <c r="H73" s="962"/>
      <c r="I73" s="962"/>
      <c r="J73" s="962"/>
      <c r="K73" s="962"/>
      <c r="L73" s="962"/>
      <c r="M73" s="962"/>
      <c r="N73" s="962"/>
      <c r="O73" s="962"/>
      <c r="P73" s="963"/>
      <c r="Q73" s="964">
        <v>7</v>
      </c>
      <c r="R73" s="958"/>
      <c r="S73" s="958"/>
      <c r="T73" s="958"/>
      <c r="U73" s="958"/>
      <c r="V73" s="958">
        <v>6</v>
      </c>
      <c r="W73" s="958"/>
      <c r="X73" s="958"/>
      <c r="Y73" s="958"/>
      <c r="Z73" s="958"/>
      <c r="AA73" s="958">
        <v>1</v>
      </c>
      <c r="AB73" s="958"/>
      <c r="AC73" s="958"/>
      <c r="AD73" s="958"/>
      <c r="AE73" s="958"/>
      <c r="AF73" s="958">
        <v>1</v>
      </c>
      <c r="AG73" s="958"/>
      <c r="AH73" s="958"/>
      <c r="AI73" s="958"/>
      <c r="AJ73" s="958"/>
      <c r="AK73" s="958">
        <v>0</v>
      </c>
      <c r="AL73" s="958"/>
      <c r="AM73" s="958"/>
      <c r="AN73" s="958"/>
      <c r="AO73" s="958"/>
      <c r="AP73" s="958">
        <v>0</v>
      </c>
      <c r="AQ73" s="958"/>
      <c r="AR73" s="958"/>
      <c r="AS73" s="958"/>
      <c r="AT73" s="958"/>
      <c r="AU73" s="958">
        <v>0</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t="s">
        <v>560</v>
      </c>
      <c r="C74" s="962"/>
      <c r="D74" s="962"/>
      <c r="E74" s="962"/>
      <c r="F74" s="962"/>
      <c r="G74" s="962"/>
      <c r="H74" s="962"/>
      <c r="I74" s="962"/>
      <c r="J74" s="962"/>
      <c r="K74" s="962"/>
      <c r="L74" s="962"/>
      <c r="M74" s="962"/>
      <c r="N74" s="962"/>
      <c r="O74" s="962"/>
      <c r="P74" s="963"/>
      <c r="Q74" s="964">
        <v>52</v>
      </c>
      <c r="R74" s="958"/>
      <c r="S74" s="958"/>
      <c r="T74" s="958"/>
      <c r="U74" s="958"/>
      <c r="V74" s="958">
        <v>51</v>
      </c>
      <c r="W74" s="958"/>
      <c r="X74" s="958"/>
      <c r="Y74" s="958"/>
      <c r="Z74" s="958"/>
      <c r="AA74" s="958">
        <v>1</v>
      </c>
      <c r="AB74" s="958"/>
      <c r="AC74" s="958"/>
      <c r="AD74" s="958"/>
      <c r="AE74" s="958"/>
      <c r="AF74" s="958">
        <v>1</v>
      </c>
      <c r="AG74" s="958"/>
      <c r="AH74" s="958"/>
      <c r="AI74" s="958"/>
      <c r="AJ74" s="958"/>
      <c r="AK74" s="958">
        <v>0</v>
      </c>
      <c r="AL74" s="958"/>
      <c r="AM74" s="958"/>
      <c r="AN74" s="958"/>
      <c r="AO74" s="958"/>
      <c r="AP74" s="958">
        <v>0</v>
      </c>
      <c r="AQ74" s="958"/>
      <c r="AR74" s="958"/>
      <c r="AS74" s="958"/>
      <c r="AT74" s="958"/>
      <c r="AU74" s="958">
        <v>0</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t="s">
        <v>561</v>
      </c>
      <c r="C75" s="962"/>
      <c r="D75" s="962"/>
      <c r="E75" s="962"/>
      <c r="F75" s="962"/>
      <c r="G75" s="962"/>
      <c r="H75" s="962"/>
      <c r="I75" s="962"/>
      <c r="J75" s="962"/>
      <c r="K75" s="962"/>
      <c r="L75" s="962"/>
      <c r="M75" s="962"/>
      <c r="N75" s="962"/>
      <c r="O75" s="962"/>
      <c r="P75" s="963"/>
      <c r="Q75" s="965">
        <v>352</v>
      </c>
      <c r="R75" s="966"/>
      <c r="S75" s="966"/>
      <c r="T75" s="966"/>
      <c r="U75" s="967"/>
      <c r="V75" s="968">
        <v>286</v>
      </c>
      <c r="W75" s="966"/>
      <c r="X75" s="966"/>
      <c r="Y75" s="966"/>
      <c r="Z75" s="967"/>
      <c r="AA75" s="968">
        <v>65</v>
      </c>
      <c r="AB75" s="966"/>
      <c r="AC75" s="966"/>
      <c r="AD75" s="966"/>
      <c r="AE75" s="967"/>
      <c r="AF75" s="968">
        <v>58</v>
      </c>
      <c r="AG75" s="966"/>
      <c r="AH75" s="966"/>
      <c r="AI75" s="966"/>
      <c r="AJ75" s="967"/>
      <c r="AK75" s="968">
        <v>0</v>
      </c>
      <c r="AL75" s="966"/>
      <c r="AM75" s="966"/>
      <c r="AN75" s="966"/>
      <c r="AO75" s="967"/>
      <c r="AP75" s="968">
        <v>0</v>
      </c>
      <c r="AQ75" s="966"/>
      <c r="AR75" s="966"/>
      <c r="AS75" s="966"/>
      <c r="AT75" s="967"/>
      <c r="AU75" s="968">
        <v>0</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380</v>
      </c>
      <c r="B88" s="924" t="s">
        <v>405</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380</v>
      </c>
      <c r="BR102" s="924" t="s">
        <v>406</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407</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408</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410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411</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412</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413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414</v>
      </c>
      <c r="AB109" s="883"/>
      <c r="AC109" s="883"/>
      <c r="AD109" s="883"/>
      <c r="AE109" s="884"/>
      <c r="AF109" s="885" t="s">
        <v>415</v>
      </c>
      <c r="AG109" s="883"/>
      <c r="AH109" s="883"/>
      <c r="AI109" s="883"/>
      <c r="AJ109" s="884"/>
      <c r="AK109" s="885" t="s">
        <v>294</v>
      </c>
      <c r="AL109" s="883"/>
      <c r="AM109" s="883"/>
      <c r="AN109" s="883"/>
      <c r="AO109" s="884"/>
      <c r="AP109" s="885" t="s">
        <v>416</v>
      </c>
      <c r="AQ109" s="883"/>
      <c r="AR109" s="883"/>
      <c r="AS109" s="883"/>
      <c r="AT109" s="916"/>
      <c r="AU109" s="882" t="s">
        <v>413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414</v>
      </c>
      <c r="BR109" s="883"/>
      <c r="BS109" s="883"/>
      <c r="BT109" s="883"/>
      <c r="BU109" s="884"/>
      <c r="BV109" s="885" t="s">
        <v>415</v>
      </c>
      <c r="BW109" s="883"/>
      <c r="BX109" s="883"/>
      <c r="BY109" s="883"/>
      <c r="BZ109" s="884"/>
      <c r="CA109" s="885" t="s">
        <v>294</v>
      </c>
      <c r="CB109" s="883"/>
      <c r="CC109" s="883"/>
      <c r="CD109" s="883"/>
      <c r="CE109" s="884"/>
      <c r="CF109" s="923" t="s">
        <v>416</v>
      </c>
      <c r="CG109" s="923"/>
      <c r="CH109" s="923"/>
      <c r="CI109" s="923"/>
      <c r="CJ109" s="923"/>
      <c r="CK109" s="885" t="s">
        <v>417</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414</v>
      </c>
      <c r="DH109" s="883"/>
      <c r="DI109" s="883"/>
      <c r="DJ109" s="883"/>
      <c r="DK109" s="884"/>
      <c r="DL109" s="885" t="s">
        <v>415</v>
      </c>
      <c r="DM109" s="883"/>
      <c r="DN109" s="883"/>
      <c r="DO109" s="883"/>
      <c r="DP109" s="884"/>
      <c r="DQ109" s="885" t="s">
        <v>294</v>
      </c>
      <c r="DR109" s="883"/>
      <c r="DS109" s="883"/>
      <c r="DT109" s="883"/>
      <c r="DU109" s="884"/>
      <c r="DV109" s="885" t="s">
        <v>416</v>
      </c>
      <c r="DW109" s="883"/>
      <c r="DX109" s="883"/>
      <c r="DY109" s="883"/>
      <c r="DZ109" s="916"/>
    </row>
    <row r="110" spans="1:131" s="224" customFormat="1" ht="26.25" customHeight="1" x14ac:dyDescent="0.15">
      <c r="A110" s="794" t="s">
        <v>418</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158855</v>
      </c>
      <c r="AB110" s="876"/>
      <c r="AC110" s="876"/>
      <c r="AD110" s="876"/>
      <c r="AE110" s="877"/>
      <c r="AF110" s="878">
        <v>167233</v>
      </c>
      <c r="AG110" s="876"/>
      <c r="AH110" s="876"/>
      <c r="AI110" s="876"/>
      <c r="AJ110" s="877"/>
      <c r="AK110" s="878">
        <v>184823</v>
      </c>
      <c r="AL110" s="876"/>
      <c r="AM110" s="876"/>
      <c r="AN110" s="876"/>
      <c r="AO110" s="877"/>
      <c r="AP110" s="879">
        <v>27.8</v>
      </c>
      <c r="AQ110" s="880"/>
      <c r="AR110" s="880"/>
      <c r="AS110" s="880"/>
      <c r="AT110" s="881"/>
      <c r="AU110" s="917" t="s">
        <v>69</v>
      </c>
      <c r="AV110" s="918"/>
      <c r="AW110" s="918"/>
      <c r="AX110" s="918"/>
      <c r="AY110" s="918"/>
      <c r="AZ110" s="847" t="s">
        <v>419</v>
      </c>
      <c r="BA110" s="795"/>
      <c r="BB110" s="795"/>
      <c r="BC110" s="795"/>
      <c r="BD110" s="795"/>
      <c r="BE110" s="795"/>
      <c r="BF110" s="795"/>
      <c r="BG110" s="795"/>
      <c r="BH110" s="795"/>
      <c r="BI110" s="795"/>
      <c r="BJ110" s="795"/>
      <c r="BK110" s="795"/>
      <c r="BL110" s="795"/>
      <c r="BM110" s="795"/>
      <c r="BN110" s="795"/>
      <c r="BO110" s="795"/>
      <c r="BP110" s="796"/>
      <c r="BQ110" s="848">
        <v>1540777</v>
      </c>
      <c r="BR110" s="829"/>
      <c r="BS110" s="829"/>
      <c r="BT110" s="829"/>
      <c r="BU110" s="829"/>
      <c r="BV110" s="829">
        <v>1786549</v>
      </c>
      <c r="BW110" s="829"/>
      <c r="BX110" s="829"/>
      <c r="BY110" s="829"/>
      <c r="BZ110" s="829"/>
      <c r="CA110" s="829">
        <v>1646727</v>
      </c>
      <c r="CB110" s="829"/>
      <c r="CC110" s="829"/>
      <c r="CD110" s="829"/>
      <c r="CE110" s="829"/>
      <c r="CF110" s="853">
        <v>248</v>
      </c>
      <c r="CG110" s="854"/>
      <c r="CH110" s="854"/>
      <c r="CI110" s="854"/>
      <c r="CJ110" s="854"/>
      <c r="CK110" s="913" t="s">
        <v>420</v>
      </c>
      <c r="CL110" s="806"/>
      <c r="CM110" s="847" t="s">
        <v>421</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422</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423</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424</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425</v>
      </c>
      <c r="B112" s="900"/>
      <c r="C112" s="739" t="s">
        <v>426</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427</v>
      </c>
      <c r="BA112" s="739"/>
      <c r="BB112" s="739"/>
      <c r="BC112" s="739"/>
      <c r="BD112" s="739"/>
      <c r="BE112" s="739"/>
      <c r="BF112" s="739"/>
      <c r="BG112" s="739"/>
      <c r="BH112" s="739"/>
      <c r="BI112" s="739"/>
      <c r="BJ112" s="739"/>
      <c r="BK112" s="739"/>
      <c r="BL112" s="739"/>
      <c r="BM112" s="739"/>
      <c r="BN112" s="739"/>
      <c r="BO112" s="739"/>
      <c r="BP112" s="740"/>
      <c r="BQ112" s="803">
        <v>489866</v>
      </c>
      <c r="BR112" s="804"/>
      <c r="BS112" s="804"/>
      <c r="BT112" s="804"/>
      <c r="BU112" s="804"/>
      <c r="BV112" s="804">
        <v>486690</v>
      </c>
      <c r="BW112" s="804"/>
      <c r="BX112" s="804"/>
      <c r="BY112" s="804"/>
      <c r="BZ112" s="804"/>
      <c r="CA112" s="804">
        <v>442132</v>
      </c>
      <c r="CB112" s="804"/>
      <c r="CC112" s="804"/>
      <c r="CD112" s="804"/>
      <c r="CE112" s="804"/>
      <c r="CF112" s="862">
        <v>66.599999999999994</v>
      </c>
      <c r="CG112" s="863"/>
      <c r="CH112" s="863"/>
      <c r="CI112" s="863"/>
      <c r="CJ112" s="863"/>
      <c r="CK112" s="914"/>
      <c r="CL112" s="808"/>
      <c r="CM112" s="802" t="s">
        <v>428</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429</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28807</v>
      </c>
      <c r="AB113" s="906"/>
      <c r="AC113" s="906"/>
      <c r="AD113" s="906"/>
      <c r="AE113" s="907"/>
      <c r="AF113" s="908">
        <v>26758</v>
      </c>
      <c r="AG113" s="906"/>
      <c r="AH113" s="906"/>
      <c r="AI113" s="906"/>
      <c r="AJ113" s="907"/>
      <c r="AK113" s="908">
        <v>30061</v>
      </c>
      <c r="AL113" s="906"/>
      <c r="AM113" s="906"/>
      <c r="AN113" s="906"/>
      <c r="AO113" s="907"/>
      <c r="AP113" s="909">
        <v>4.5</v>
      </c>
      <c r="AQ113" s="910"/>
      <c r="AR113" s="910"/>
      <c r="AS113" s="910"/>
      <c r="AT113" s="911"/>
      <c r="AU113" s="919"/>
      <c r="AV113" s="920"/>
      <c r="AW113" s="920"/>
      <c r="AX113" s="920"/>
      <c r="AY113" s="920"/>
      <c r="AZ113" s="802" t="s">
        <v>430</v>
      </c>
      <c r="BA113" s="739"/>
      <c r="BB113" s="739"/>
      <c r="BC113" s="739"/>
      <c r="BD113" s="739"/>
      <c r="BE113" s="739"/>
      <c r="BF113" s="739"/>
      <c r="BG113" s="739"/>
      <c r="BH113" s="739"/>
      <c r="BI113" s="739"/>
      <c r="BJ113" s="739"/>
      <c r="BK113" s="739"/>
      <c r="BL113" s="739"/>
      <c r="BM113" s="739"/>
      <c r="BN113" s="739"/>
      <c r="BO113" s="739"/>
      <c r="BP113" s="740"/>
      <c r="BQ113" s="803">
        <v>5364</v>
      </c>
      <c r="BR113" s="804"/>
      <c r="BS113" s="804"/>
      <c r="BT113" s="804"/>
      <c r="BU113" s="804"/>
      <c r="BV113" s="804">
        <v>3909</v>
      </c>
      <c r="BW113" s="804"/>
      <c r="BX113" s="804"/>
      <c r="BY113" s="804"/>
      <c r="BZ113" s="804"/>
      <c r="CA113" s="804">
        <v>2780</v>
      </c>
      <c r="CB113" s="804"/>
      <c r="CC113" s="804"/>
      <c r="CD113" s="804"/>
      <c r="CE113" s="804"/>
      <c r="CF113" s="862">
        <v>0.4</v>
      </c>
      <c r="CG113" s="863"/>
      <c r="CH113" s="863"/>
      <c r="CI113" s="863"/>
      <c r="CJ113" s="863"/>
      <c r="CK113" s="914"/>
      <c r="CL113" s="808"/>
      <c r="CM113" s="802" t="s">
        <v>431</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432</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382</v>
      </c>
      <c r="AB114" s="767"/>
      <c r="AC114" s="767"/>
      <c r="AD114" s="767"/>
      <c r="AE114" s="768"/>
      <c r="AF114" s="769">
        <v>314</v>
      </c>
      <c r="AG114" s="767"/>
      <c r="AH114" s="767"/>
      <c r="AI114" s="767"/>
      <c r="AJ114" s="768"/>
      <c r="AK114" s="769">
        <v>215</v>
      </c>
      <c r="AL114" s="767"/>
      <c r="AM114" s="767"/>
      <c r="AN114" s="767"/>
      <c r="AO114" s="768"/>
      <c r="AP114" s="811">
        <v>0</v>
      </c>
      <c r="AQ114" s="812"/>
      <c r="AR114" s="812"/>
      <c r="AS114" s="812"/>
      <c r="AT114" s="813"/>
      <c r="AU114" s="919"/>
      <c r="AV114" s="920"/>
      <c r="AW114" s="920"/>
      <c r="AX114" s="920"/>
      <c r="AY114" s="920"/>
      <c r="AZ114" s="802" t="s">
        <v>433</v>
      </c>
      <c r="BA114" s="739"/>
      <c r="BB114" s="739"/>
      <c r="BC114" s="739"/>
      <c r="BD114" s="739"/>
      <c r="BE114" s="739"/>
      <c r="BF114" s="739"/>
      <c r="BG114" s="739"/>
      <c r="BH114" s="739"/>
      <c r="BI114" s="739"/>
      <c r="BJ114" s="739"/>
      <c r="BK114" s="739"/>
      <c r="BL114" s="739"/>
      <c r="BM114" s="739"/>
      <c r="BN114" s="739"/>
      <c r="BO114" s="739"/>
      <c r="BP114" s="740"/>
      <c r="BQ114" s="803">
        <v>181442</v>
      </c>
      <c r="BR114" s="804"/>
      <c r="BS114" s="804"/>
      <c r="BT114" s="804"/>
      <c r="BU114" s="804"/>
      <c r="BV114" s="804">
        <v>163283</v>
      </c>
      <c r="BW114" s="804"/>
      <c r="BX114" s="804"/>
      <c r="BY114" s="804"/>
      <c r="BZ114" s="804"/>
      <c r="CA114" s="804">
        <v>163391</v>
      </c>
      <c r="CB114" s="804"/>
      <c r="CC114" s="804"/>
      <c r="CD114" s="804"/>
      <c r="CE114" s="804"/>
      <c r="CF114" s="862">
        <v>24.6</v>
      </c>
      <c r="CG114" s="863"/>
      <c r="CH114" s="863"/>
      <c r="CI114" s="863"/>
      <c r="CJ114" s="863"/>
      <c r="CK114" s="914"/>
      <c r="CL114" s="808"/>
      <c r="CM114" s="802" t="s">
        <v>434</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435</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436</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437</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438</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439</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440</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441</v>
      </c>
      <c r="Z117" s="884"/>
      <c r="AA117" s="889">
        <v>188044</v>
      </c>
      <c r="AB117" s="890"/>
      <c r="AC117" s="890"/>
      <c r="AD117" s="890"/>
      <c r="AE117" s="891"/>
      <c r="AF117" s="892">
        <v>194305</v>
      </c>
      <c r="AG117" s="890"/>
      <c r="AH117" s="890"/>
      <c r="AI117" s="890"/>
      <c r="AJ117" s="891"/>
      <c r="AK117" s="892">
        <v>215099</v>
      </c>
      <c r="AL117" s="890"/>
      <c r="AM117" s="890"/>
      <c r="AN117" s="890"/>
      <c r="AO117" s="891"/>
      <c r="AP117" s="893"/>
      <c r="AQ117" s="894"/>
      <c r="AR117" s="894"/>
      <c r="AS117" s="894"/>
      <c r="AT117" s="895"/>
      <c r="AU117" s="919"/>
      <c r="AV117" s="920"/>
      <c r="AW117" s="920"/>
      <c r="AX117" s="920"/>
      <c r="AY117" s="920"/>
      <c r="AZ117" s="850" t="s">
        <v>442</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443</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417</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414</v>
      </c>
      <c r="AB118" s="883"/>
      <c r="AC118" s="883"/>
      <c r="AD118" s="883"/>
      <c r="AE118" s="884"/>
      <c r="AF118" s="885" t="s">
        <v>415</v>
      </c>
      <c r="AG118" s="883"/>
      <c r="AH118" s="883"/>
      <c r="AI118" s="883"/>
      <c r="AJ118" s="884"/>
      <c r="AK118" s="885" t="s">
        <v>294</v>
      </c>
      <c r="AL118" s="883"/>
      <c r="AM118" s="883"/>
      <c r="AN118" s="883"/>
      <c r="AO118" s="884"/>
      <c r="AP118" s="886" t="s">
        <v>416</v>
      </c>
      <c r="AQ118" s="887"/>
      <c r="AR118" s="887"/>
      <c r="AS118" s="887"/>
      <c r="AT118" s="888"/>
      <c r="AU118" s="919"/>
      <c r="AV118" s="920"/>
      <c r="AW118" s="920"/>
      <c r="AX118" s="920"/>
      <c r="AY118" s="920"/>
      <c r="AZ118" s="825" t="s">
        <v>444</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445</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420</v>
      </c>
      <c r="B119" s="806"/>
      <c r="C119" s="847" t="s">
        <v>421</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446</v>
      </c>
      <c r="BP119" s="865"/>
      <c r="BQ119" s="866">
        <v>2217449</v>
      </c>
      <c r="BR119" s="832"/>
      <c r="BS119" s="832"/>
      <c r="BT119" s="832"/>
      <c r="BU119" s="832"/>
      <c r="BV119" s="832">
        <v>2440431</v>
      </c>
      <c r="BW119" s="832"/>
      <c r="BX119" s="832"/>
      <c r="BY119" s="832"/>
      <c r="BZ119" s="832"/>
      <c r="CA119" s="832">
        <v>2255030</v>
      </c>
      <c r="CB119" s="832"/>
      <c r="CC119" s="832"/>
      <c r="CD119" s="832"/>
      <c r="CE119" s="832"/>
      <c r="CF119" s="735"/>
      <c r="CG119" s="736"/>
      <c r="CH119" s="736"/>
      <c r="CI119" s="736"/>
      <c r="CJ119" s="821"/>
      <c r="CK119" s="915"/>
      <c r="CL119" s="810"/>
      <c r="CM119" s="825" t="s">
        <v>447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424</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448</v>
      </c>
      <c r="AV120" s="868"/>
      <c r="AW120" s="868"/>
      <c r="AX120" s="868"/>
      <c r="AY120" s="869"/>
      <c r="AZ120" s="847" t="s">
        <v>449</v>
      </c>
      <c r="BA120" s="795"/>
      <c r="BB120" s="795"/>
      <c r="BC120" s="795"/>
      <c r="BD120" s="795"/>
      <c r="BE120" s="795"/>
      <c r="BF120" s="795"/>
      <c r="BG120" s="795"/>
      <c r="BH120" s="795"/>
      <c r="BI120" s="795"/>
      <c r="BJ120" s="795"/>
      <c r="BK120" s="795"/>
      <c r="BL120" s="795"/>
      <c r="BM120" s="795"/>
      <c r="BN120" s="795"/>
      <c r="BO120" s="795"/>
      <c r="BP120" s="796"/>
      <c r="BQ120" s="848">
        <v>1859833</v>
      </c>
      <c r="BR120" s="829"/>
      <c r="BS120" s="829"/>
      <c r="BT120" s="829"/>
      <c r="BU120" s="829"/>
      <c r="BV120" s="829">
        <v>1605344</v>
      </c>
      <c r="BW120" s="829"/>
      <c r="BX120" s="829"/>
      <c r="BY120" s="829"/>
      <c r="BZ120" s="829"/>
      <c r="CA120" s="829">
        <v>1533894</v>
      </c>
      <c r="CB120" s="829"/>
      <c r="CC120" s="829"/>
      <c r="CD120" s="829"/>
      <c r="CE120" s="829"/>
      <c r="CF120" s="853">
        <v>231</v>
      </c>
      <c r="CG120" s="854"/>
      <c r="CH120" s="854"/>
      <c r="CI120" s="854"/>
      <c r="CJ120" s="854"/>
      <c r="CK120" s="855" t="s">
        <v>450</v>
      </c>
      <c r="CL120" s="839"/>
      <c r="CM120" s="839"/>
      <c r="CN120" s="839"/>
      <c r="CO120" s="840"/>
      <c r="CP120" s="859" t="s">
        <v>397</v>
      </c>
      <c r="CQ120" s="860"/>
      <c r="CR120" s="860"/>
      <c r="CS120" s="860"/>
      <c r="CT120" s="860"/>
      <c r="CU120" s="860"/>
      <c r="CV120" s="860"/>
      <c r="CW120" s="860"/>
      <c r="CX120" s="860"/>
      <c r="CY120" s="860"/>
      <c r="CZ120" s="860"/>
      <c r="DA120" s="860"/>
      <c r="DB120" s="860"/>
      <c r="DC120" s="860"/>
      <c r="DD120" s="860"/>
      <c r="DE120" s="860"/>
      <c r="DF120" s="861"/>
      <c r="DG120" s="848">
        <v>243534</v>
      </c>
      <c r="DH120" s="829"/>
      <c r="DI120" s="829"/>
      <c r="DJ120" s="829"/>
      <c r="DK120" s="829"/>
      <c r="DL120" s="829">
        <v>248559</v>
      </c>
      <c r="DM120" s="829"/>
      <c r="DN120" s="829"/>
      <c r="DO120" s="829"/>
      <c r="DP120" s="829"/>
      <c r="DQ120" s="829">
        <v>242511</v>
      </c>
      <c r="DR120" s="829"/>
      <c r="DS120" s="829"/>
      <c r="DT120" s="829"/>
      <c r="DU120" s="829"/>
      <c r="DV120" s="830">
        <v>36.5</v>
      </c>
      <c r="DW120" s="830"/>
      <c r="DX120" s="830"/>
      <c r="DY120" s="830"/>
      <c r="DZ120" s="831"/>
    </row>
    <row r="121" spans="1:130" s="224" customFormat="1" ht="26.25" customHeight="1" x14ac:dyDescent="0.15">
      <c r="A121" s="807"/>
      <c r="B121" s="808"/>
      <c r="C121" s="850" t="s">
        <v>451</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452</v>
      </c>
      <c r="BA121" s="739"/>
      <c r="BB121" s="739"/>
      <c r="BC121" s="739"/>
      <c r="BD121" s="739"/>
      <c r="BE121" s="739"/>
      <c r="BF121" s="739"/>
      <c r="BG121" s="739"/>
      <c r="BH121" s="739"/>
      <c r="BI121" s="739"/>
      <c r="BJ121" s="739"/>
      <c r="BK121" s="739"/>
      <c r="BL121" s="739"/>
      <c r="BM121" s="739"/>
      <c r="BN121" s="739"/>
      <c r="BO121" s="739"/>
      <c r="BP121" s="740"/>
      <c r="BQ121" s="803">
        <v>140441</v>
      </c>
      <c r="BR121" s="804"/>
      <c r="BS121" s="804"/>
      <c r="BT121" s="804"/>
      <c r="BU121" s="804"/>
      <c r="BV121" s="804">
        <v>123002</v>
      </c>
      <c r="BW121" s="804"/>
      <c r="BX121" s="804"/>
      <c r="BY121" s="804"/>
      <c r="BZ121" s="804"/>
      <c r="CA121" s="804">
        <v>105710</v>
      </c>
      <c r="CB121" s="804"/>
      <c r="CC121" s="804"/>
      <c r="CD121" s="804"/>
      <c r="CE121" s="804"/>
      <c r="CF121" s="862">
        <v>15.9</v>
      </c>
      <c r="CG121" s="863"/>
      <c r="CH121" s="863"/>
      <c r="CI121" s="863"/>
      <c r="CJ121" s="863"/>
      <c r="CK121" s="856"/>
      <c r="CL121" s="842"/>
      <c r="CM121" s="842"/>
      <c r="CN121" s="842"/>
      <c r="CO121" s="843"/>
      <c r="CP121" s="822" t="s">
        <v>399</v>
      </c>
      <c r="CQ121" s="823"/>
      <c r="CR121" s="823"/>
      <c r="CS121" s="823"/>
      <c r="CT121" s="823"/>
      <c r="CU121" s="823"/>
      <c r="CV121" s="823"/>
      <c r="CW121" s="823"/>
      <c r="CX121" s="823"/>
      <c r="CY121" s="823"/>
      <c r="CZ121" s="823"/>
      <c r="DA121" s="823"/>
      <c r="DB121" s="823"/>
      <c r="DC121" s="823"/>
      <c r="DD121" s="823"/>
      <c r="DE121" s="823"/>
      <c r="DF121" s="824"/>
      <c r="DG121" s="803">
        <v>246332</v>
      </c>
      <c r="DH121" s="804"/>
      <c r="DI121" s="804"/>
      <c r="DJ121" s="804"/>
      <c r="DK121" s="804"/>
      <c r="DL121" s="804">
        <v>238131</v>
      </c>
      <c r="DM121" s="804"/>
      <c r="DN121" s="804"/>
      <c r="DO121" s="804"/>
      <c r="DP121" s="804"/>
      <c r="DQ121" s="804">
        <v>199621</v>
      </c>
      <c r="DR121" s="804"/>
      <c r="DS121" s="804"/>
      <c r="DT121" s="804"/>
      <c r="DU121" s="804"/>
      <c r="DV121" s="781">
        <v>30.1</v>
      </c>
      <c r="DW121" s="781"/>
      <c r="DX121" s="781"/>
      <c r="DY121" s="781"/>
      <c r="DZ121" s="782"/>
    </row>
    <row r="122" spans="1:130" s="224" customFormat="1" ht="26.25" customHeight="1" x14ac:dyDescent="0.15">
      <c r="A122" s="807"/>
      <c r="B122" s="808"/>
      <c r="C122" s="802" t="s">
        <v>434</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453</v>
      </c>
      <c r="BA122" s="826"/>
      <c r="BB122" s="826"/>
      <c r="BC122" s="826"/>
      <c r="BD122" s="826"/>
      <c r="BE122" s="826"/>
      <c r="BF122" s="826"/>
      <c r="BG122" s="826"/>
      <c r="BH122" s="826"/>
      <c r="BI122" s="826"/>
      <c r="BJ122" s="826"/>
      <c r="BK122" s="826"/>
      <c r="BL122" s="826"/>
      <c r="BM122" s="826"/>
      <c r="BN122" s="826"/>
      <c r="BO122" s="826"/>
      <c r="BP122" s="827"/>
      <c r="BQ122" s="866">
        <v>1387514</v>
      </c>
      <c r="BR122" s="832"/>
      <c r="BS122" s="832"/>
      <c r="BT122" s="832"/>
      <c r="BU122" s="832"/>
      <c r="BV122" s="832">
        <v>1444382</v>
      </c>
      <c r="BW122" s="832"/>
      <c r="BX122" s="832"/>
      <c r="BY122" s="832"/>
      <c r="BZ122" s="832"/>
      <c r="CA122" s="832">
        <v>1380718</v>
      </c>
      <c r="CB122" s="832"/>
      <c r="CC122" s="832"/>
      <c r="CD122" s="832"/>
      <c r="CE122" s="832"/>
      <c r="CF122" s="833">
        <v>207.9</v>
      </c>
      <c r="CG122" s="834"/>
      <c r="CH122" s="834"/>
      <c r="CI122" s="834"/>
      <c r="CJ122" s="834"/>
      <c r="CK122" s="856"/>
      <c r="CL122" s="842"/>
      <c r="CM122" s="842"/>
      <c r="CN122" s="842"/>
      <c r="CO122" s="843"/>
      <c r="CP122" s="822" t="s">
        <v>395</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15">
      <c r="A123" s="807"/>
      <c r="B123" s="808"/>
      <c r="C123" s="802" t="s">
        <v>440</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454</v>
      </c>
      <c r="BP123" s="865"/>
      <c r="BQ123" s="819">
        <v>3387788</v>
      </c>
      <c r="BR123" s="820"/>
      <c r="BS123" s="820"/>
      <c r="BT123" s="820"/>
      <c r="BU123" s="820"/>
      <c r="BV123" s="820">
        <v>3172728</v>
      </c>
      <c r="BW123" s="820"/>
      <c r="BX123" s="820"/>
      <c r="BY123" s="820"/>
      <c r="BZ123" s="820"/>
      <c r="CA123" s="820">
        <v>3020322</v>
      </c>
      <c r="CB123" s="820"/>
      <c r="CC123" s="820"/>
      <c r="CD123" s="820"/>
      <c r="CE123" s="820"/>
      <c r="CF123" s="735"/>
      <c r="CG123" s="736"/>
      <c r="CH123" s="736"/>
      <c r="CI123" s="736"/>
      <c r="CJ123" s="821"/>
      <c r="CK123" s="856"/>
      <c r="CL123" s="842"/>
      <c r="CM123" s="842"/>
      <c r="CN123" s="842"/>
      <c r="CO123" s="843"/>
      <c r="CP123" s="822" t="s">
        <v>394</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443</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455</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456</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445</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457</v>
      </c>
      <c r="CL125" s="839"/>
      <c r="CM125" s="839"/>
      <c r="CN125" s="839"/>
      <c r="CO125" s="840"/>
      <c r="CP125" s="847" t="s">
        <v>458</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447</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459</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460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461</v>
      </c>
      <c r="AY127" s="799"/>
      <c r="AZ127" s="799"/>
      <c r="BA127" s="799"/>
      <c r="BB127" s="799"/>
      <c r="BC127" s="799"/>
      <c r="BD127" s="799"/>
      <c r="BE127" s="800"/>
      <c r="BF127" s="798" t="s">
        <v>462</v>
      </c>
      <c r="BG127" s="799"/>
      <c r="BH127" s="799"/>
      <c r="BI127" s="799"/>
      <c r="BJ127" s="799"/>
      <c r="BK127" s="799"/>
      <c r="BL127" s="800"/>
      <c r="BM127" s="798" t="s">
        <v>463</v>
      </c>
      <c r="BN127" s="799"/>
      <c r="BO127" s="799"/>
      <c r="BP127" s="799"/>
      <c r="BQ127" s="799"/>
      <c r="BR127" s="799"/>
      <c r="BS127" s="800"/>
      <c r="BT127" s="798" t="s">
        <v>464</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465</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466</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467</v>
      </c>
      <c r="X128" s="785"/>
      <c r="Y128" s="785"/>
      <c r="Z128" s="786"/>
      <c r="AA128" s="787" t="s">
        <v>122</v>
      </c>
      <c r="AB128" s="788"/>
      <c r="AC128" s="788"/>
      <c r="AD128" s="788"/>
      <c r="AE128" s="789"/>
      <c r="AF128" s="790" t="s">
        <v>122</v>
      </c>
      <c r="AG128" s="788"/>
      <c r="AH128" s="788"/>
      <c r="AI128" s="788"/>
      <c r="AJ128" s="789"/>
      <c r="AK128" s="790" t="s">
        <v>122</v>
      </c>
      <c r="AL128" s="788"/>
      <c r="AM128" s="788"/>
      <c r="AN128" s="788"/>
      <c r="AO128" s="789"/>
      <c r="AP128" s="791"/>
      <c r="AQ128" s="792"/>
      <c r="AR128" s="792"/>
      <c r="AS128" s="792"/>
      <c r="AT128" s="793"/>
      <c r="AU128" s="226"/>
      <c r="AV128" s="226"/>
      <c r="AW128" s="226"/>
      <c r="AX128" s="794" t="s">
        <v>468</v>
      </c>
      <c r="AY128" s="795"/>
      <c r="AZ128" s="795"/>
      <c r="BA128" s="795"/>
      <c r="BB128" s="795"/>
      <c r="BC128" s="795"/>
      <c r="BD128" s="795"/>
      <c r="BE128" s="796"/>
      <c r="BF128" s="773" t="s">
        <v>122</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469</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470</v>
      </c>
      <c r="X129" s="764"/>
      <c r="Y129" s="764"/>
      <c r="Z129" s="765"/>
      <c r="AA129" s="766">
        <v>826159</v>
      </c>
      <c r="AB129" s="767"/>
      <c r="AC129" s="767"/>
      <c r="AD129" s="767"/>
      <c r="AE129" s="768"/>
      <c r="AF129" s="769">
        <v>821241</v>
      </c>
      <c r="AG129" s="767"/>
      <c r="AH129" s="767"/>
      <c r="AI129" s="767"/>
      <c r="AJ129" s="768"/>
      <c r="AK129" s="769">
        <v>799738</v>
      </c>
      <c r="AL129" s="767"/>
      <c r="AM129" s="767"/>
      <c r="AN129" s="767"/>
      <c r="AO129" s="768"/>
      <c r="AP129" s="770"/>
      <c r="AQ129" s="771"/>
      <c r="AR129" s="771"/>
      <c r="AS129" s="771"/>
      <c r="AT129" s="772"/>
      <c r="AU129" s="227"/>
      <c r="AV129" s="227"/>
      <c r="AW129" s="227"/>
      <c r="AX129" s="738" t="s">
        <v>471</v>
      </c>
      <c r="AY129" s="739"/>
      <c r="AZ129" s="739"/>
      <c r="BA129" s="739"/>
      <c r="BB129" s="739"/>
      <c r="BC129" s="739"/>
      <c r="BD129" s="739"/>
      <c r="BE129" s="740"/>
      <c r="BF129" s="757" t="s">
        <v>122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472</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473</v>
      </c>
      <c r="X130" s="764"/>
      <c r="Y130" s="764"/>
      <c r="Z130" s="765"/>
      <c r="AA130" s="766">
        <v>134257</v>
      </c>
      <c r="AB130" s="767"/>
      <c r="AC130" s="767"/>
      <c r="AD130" s="767"/>
      <c r="AE130" s="768"/>
      <c r="AF130" s="769">
        <v>136699</v>
      </c>
      <c r="AG130" s="767"/>
      <c r="AH130" s="767"/>
      <c r="AI130" s="767"/>
      <c r="AJ130" s="768"/>
      <c r="AK130" s="769">
        <v>135665</v>
      </c>
      <c r="AL130" s="767"/>
      <c r="AM130" s="767"/>
      <c r="AN130" s="767"/>
      <c r="AO130" s="768"/>
      <c r="AP130" s="770"/>
      <c r="AQ130" s="771"/>
      <c r="AR130" s="771"/>
      <c r="AS130" s="771"/>
      <c r="AT130" s="772"/>
      <c r="AU130" s="227"/>
      <c r="AV130" s="227"/>
      <c r="AW130" s="227"/>
      <c r="AX130" s="738" t="s">
        <v>474</v>
      </c>
      <c r="AY130" s="739"/>
      <c r="AZ130" s="739"/>
      <c r="BA130" s="739"/>
      <c r="BB130" s="739"/>
      <c r="BC130" s="739"/>
      <c r="BD130" s="739"/>
      <c r="BE130" s="740"/>
      <c r="BF130" s="741">
        <v>9.3000000000000007</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475</v>
      </c>
      <c r="X131" s="748"/>
      <c r="Y131" s="748"/>
      <c r="Z131" s="749"/>
      <c r="AA131" s="750">
        <v>691902</v>
      </c>
      <c r="AB131" s="751"/>
      <c r="AC131" s="751"/>
      <c r="AD131" s="751"/>
      <c r="AE131" s="752"/>
      <c r="AF131" s="753">
        <v>684542</v>
      </c>
      <c r="AG131" s="751"/>
      <c r="AH131" s="751"/>
      <c r="AI131" s="751"/>
      <c r="AJ131" s="752"/>
      <c r="AK131" s="753">
        <v>664073</v>
      </c>
      <c r="AL131" s="751"/>
      <c r="AM131" s="751"/>
      <c r="AN131" s="751"/>
      <c r="AO131" s="752"/>
      <c r="AP131" s="754"/>
      <c r="AQ131" s="755"/>
      <c r="AR131" s="755"/>
      <c r="AS131" s="755"/>
      <c r="AT131" s="756"/>
      <c r="AU131" s="227"/>
      <c r="AV131" s="227"/>
      <c r="AW131" s="227"/>
      <c r="AX131" s="716" t="s">
        <v>476</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477</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478</v>
      </c>
      <c r="W132" s="729"/>
      <c r="X132" s="729"/>
      <c r="Y132" s="729"/>
      <c r="Z132" s="730"/>
      <c r="AA132" s="731">
        <v>7.7737887739999998</v>
      </c>
      <c r="AB132" s="732"/>
      <c r="AC132" s="732"/>
      <c r="AD132" s="732"/>
      <c r="AE132" s="733"/>
      <c r="AF132" s="734">
        <v>8.4152615910000002</v>
      </c>
      <c r="AG132" s="732"/>
      <c r="AH132" s="732"/>
      <c r="AI132" s="732"/>
      <c r="AJ132" s="733"/>
      <c r="AK132" s="734">
        <v>11.96163675</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479</v>
      </c>
      <c r="W133" s="708"/>
      <c r="X133" s="708"/>
      <c r="Y133" s="708"/>
      <c r="Z133" s="709"/>
      <c r="AA133" s="710">
        <v>7</v>
      </c>
      <c r="AB133" s="711"/>
      <c r="AC133" s="711"/>
      <c r="AD133" s="711"/>
      <c r="AE133" s="712"/>
      <c r="AF133" s="710">
        <v>7.8</v>
      </c>
      <c r="AG133" s="711"/>
      <c r="AH133" s="711"/>
      <c r="AI133" s="711"/>
      <c r="AJ133" s="712"/>
      <c r="AK133" s="710">
        <v>9.3000000000000007</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m2fllC8dX91PSY/2x2j+G/YAI5uGD+bfYktGhuYgBfBM/2a1yV6ove9kFH3yqfz1LPKbzFHDgTdhqxDfvutppA==" saltValue="zf2dR2NHekPtpmhxyvZjs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480</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lkV5e0/MJiidkW4cawY7GF4US9uzB1uhvGfbggRKkferMR+Q1DfSTcbyt5o80wjgLNfkiaduvoTl09Kih1U5oA==" saltValue="nXWu2KP+O2/ukEDYQ26X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sqref="A1:A1048576"/>
    </sheetView>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gp86oZtXK/bpmx3WU+2ODpiq2o7KkcQn9E0OBJOPGcIgNB4Nk/1iUcgFjNXvtdBsSd6Nh70aJrFer3V99GnBQ==" saltValue="ESdBDQkjWIcoMh252WM/x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482</v>
      </c>
      <c r="AL6" s="260"/>
      <c r="AM6" s="260"/>
      <c r="AN6" s="260"/>
    </row>
    <row r="7" spans="1:46" ht="13.5" customHeight="1" x14ac:dyDescent="0.15">
      <c r="A7" s="259"/>
      <c r="AK7" s="262"/>
      <c r="AL7" s="263"/>
      <c r="AM7" s="263"/>
      <c r="AN7" s="264"/>
      <c r="AO7" s="1105" t="s">
        <v>483</v>
      </c>
      <c r="AP7" s="265"/>
      <c r="AQ7" s="266" t="s">
        <v>484</v>
      </c>
      <c r="AR7" s="267"/>
    </row>
    <row r="8" spans="1:46" x14ac:dyDescent="0.15">
      <c r="A8" s="259"/>
      <c r="AK8" s="268"/>
      <c r="AL8" s="269"/>
      <c r="AM8" s="269"/>
      <c r="AN8" s="270"/>
      <c r="AO8" s="1106"/>
      <c r="AP8" s="271" t="s">
        <v>485</v>
      </c>
      <c r="AQ8" s="272" t="s">
        <v>486</v>
      </c>
      <c r="AR8" s="273" t="s">
        <v>487</v>
      </c>
    </row>
    <row r="9" spans="1:46" x14ac:dyDescent="0.15">
      <c r="A9" s="259"/>
      <c r="AK9" s="1117" t="s">
        <v>488</v>
      </c>
      <c r="AL9" s="1118"/>
      <c r="AM9" s="1118"/>
      <c r="AN9" s="1119"/>
      <c r="AO9" s="274">
        <v>293316</v>
      </c>
      <c r="AP9" s="274">
        <v>570654</v>
      </c>
      <c r="AQ9" s="275">
        <v>273733</v>
      </c>
      <c r="AR9" s="276">
        <v>108.5</v>
      </c>
    </row>
    <row r="10" spans="1:46" ht="13.5" customHeight="1" x14ac:dyDescent="0.15">
      <c r="A10" s="259"/>
      <c r="AK10" s="1117" t="s">
        <v>489</v>
      </c>
      <c r="AL10" s="1118"/>
      <c r="AM10" s="1118"/>
      <c r="AN10" s="1119"/>
      <c r="AO10" s="277">
        <v>1472</v>
      </c>
      <c r="AP10" s="277">
        <v>2864</v>
      </c>
      <c r="AQ10" s="278">
        <v>30345</v>
      </c>
      <c r="AR10" s="279">
        <v>-90.6</v>
      </c>
    </row>
    <row r="11" spans="1:46" ht="13.5" customHeight="1" x14ac:dyDescent="0.15">
      <c r="A11" s="259"/>
      <c r="AK11" s="1117" t="s">
        <v>490</v>
      </c>
      <c r="AL11" s="1118"/>
      <c r="AM11" s="1118"/>
      <c r="AN11" s="1119"/>
      <c r="AO11" s="277" t="s">
        <v>491</v>
      </c>
      <c r="AP11" s="277" t="s">
        <v>491</v>
      </c>
      <c r="AQ11" s="278">
        <v>4149</v>
      </c>
      <c r="AR11" s="279" t="s">
        <v>491</v>
      </c>
    </row>
    <row r="12" spans="1:46" ht="13.5" customHeight="1" x14ac:dyDescent="0.15">
      <c r="A12" s="259"/>
      <c r="AK12" s="1117" t="s">
        <v>492</v>
      </c>
      <c r="AL12" s="1118"/>
      <c r="AM12" s="1118"/>
      <c r="AN12" s="1119"/>
      <c r="AO12" s="277" t="s">
        <v>491</v>
      </c>
      <c r="AP12" s="277" t="s">
        <v>491</v>
      </c>
      <c r="AQ12" s="278" t="s">
        <v>491</v>
      </c>
      <c r="AR12" s="279" t="s">
        <v>491</v>
      </c>
    </row>
    <row r="13" spans="1:46" ht="13.5" customHeight="1" x14ac:dyDescent="0.15">
      <c r="A13" s="259"/>
      <c r="AK13" s="1117" t="s">
        <v>493</v>
      </c>
      <c r="AL13" s="1118"/>
      <c r="AM13" s="1118"/>
      <c r="AN13" s="1119"/>
      <c r="AO13" s="277">
        <v>5237</v>
      </c>
      <c r="AP13" s="277">
        <v>10189</v>
      </c>
      <c r="AQ13" s="278">
        <v>9494</v>
      </c>
      <c r="AR13" s="279">
        <v>7.3</v>
      </c>
    </row>
    <row r="14" spans="1:46" ht="13.5" customHeight="1" x14ac:dyDescent="0.15">
      <c r="A14" s="259"/>
      <c r="AK14" s="1117" t="s">
        <v>494</v>
      </c>
      <c r="AL14" s="1118"/>
      <c r="AM14" s="1118"/>
      <c r="AN14" s="1119"/>
      <c r="AO14" s="277" t="s">
        <v>491</v>
      </c>
      <c r="AP14" s="277" t="s">
        <v>491</v>
      </c>
      <c r="AQ14" s="278">
        <v>5033</v>
      </c>
      <c r="AR14" s="279" t="s">
        <v>491</v>
      </c>
    </row>
    <row r="15" spans="1:46" ht="13.5" customHeight="1" x14ac:dyDescent="0.15">
      <c r="A15" s="259"/>
      <c r="AK15" s="1120" t="s">
        <v>495</v>
      </c>
      <c r="AL15" s="1121"/>
      <c r="AM15" s="1121"/>
      <c r="AN15" s="1122"/>
      <c r="AO15" s="277">
        <v>-21495</v>
      </c>
      <c r="AP15" s="277">
        <v>-41819</v>
      </c>
      <c r="AQ15" s="278">
        <v>-17000</v>
      </c>
      <c r="AR15" s="279">
        <v>146</v>
      </c>
    </row>
    <row r="16" spans="1:46" x14ac:dyDescent="0.15">
      <c r="A16" s="259"/>
      <c r="AK16" s="1120" t="s">
        <v>177</v>
      </c>
      <c r="AL16" s="1121"/>
      <c r="AM16" s="1121"/>
      <c r="AN16" s="1122"/>
      <c r="AO16" s="277">
        <v>278530</v>
      </c>
      <c r="AP16" s="277">
        <v>541887</v>
      </c>
      <c r="AQ16" s="278">
        <v>305754</v>
      </c>
      <c r="AR16" s="279">
        <v>77.2</v>
      </c>
    </row>
    <row r="17" spans="1:46" x14ac:dyDescent="0.15">
      <c r="A17" s="259"/>
    </row>
    <row r="18" spans="1:46" x14ac:dyDescent="0.15">
      <c r="A18" s="259"/>
      <c r="AQ18" s="280"/>
      <c r="AR18" s="280"/>
    </row>
    <row r="19" spans="1:46" x14ac:dyDescent="0.15">
      <c r="A19" s="259"/>
      <c r="AK19" s="255" t="s">
        <v>496</v>
      </c>
    </row>
    <row r="20" spans="1:46" x14ac:dyDescent="0.15">
      <c r="A20" s="259"/>
      <c r="AK20" s="281"/>
      <c r="AL20" s="282"/>
      <c r="AM20" s="282"/>
      <c r="AN20" s="283"/>
      <c r="AO20" s="284" t="s">
        <v>497</v>
      </c>
      <c r="AP20" s="285" t="s">
        <v>498</v>
      </c>
      <c r="AQ20" s="286" t="s">
        <v>499</v>
      </c>
      <c r="AR20" s="287"/>
    </row>
    <row r="21" spans="1:46" s="260" customFormat="1" x14ac:dyDescent="0.15">
      <c r="A21" s="288"/>
      <c r="AK21" s="1123" t="s">
        <v>500</v>
      </c>
      <c r="AL21" s="1124"/>
      <c r="AM21" s="1124"/>
      <c r="AN21" s="1125"/>
      <c r="AO21" s="289">
        <v>44.75</v>
      </c>
      <c r="AP21" s="290">
        <v>26.54</v>
      </c>
      <c r="AQ21" s="291">
        <v>18.21</v>
      </c>
      <c r="AS21" s="292"/>
      <c r="AT21" s="288"/>
    </row>
    <row r="22" spans="1:46" s="260" customFormat="1" x14ac:dyDescent="0.15">
      <c r="A22" s="288"/>
      <c r="AK22" s="1123" t="s">
        <v>501</v>
      </c>
      <c r="AL22" s="1124"/>
      <c r="AM22" s="1124"/>
      <c r="AN22" s="1125"/>
      <c r="AO22" s="293">
        <v>94.7</v>
      </c>
      <c r="AP22" s="294">
        <v>93.9</v>
      </c>
      <c r="AQ22" s="295">
        <v>0.8</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502</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503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504</v>
      </c>
      <c r="AL29" s="260"/>
      <c r="AM29" s="260"/>
      <c r="AN29" s="260"/>
      <c r="AS29" s="302"/>
    </row>
    <row r="30" spans="1:46" ht="13.5" customHeight="1" x14ac:dyDescent="0.15">
      <c r="A30" s="259"/>
      <c r="AK30" s="262"/>
      <c r="AL30" s="263"/>
      <c r="AM30" s="263"/>
      <c r="AN30" s="264"/>
      <c r="AO30" s="1105" t="s">
        <v>483</v>
      </c>
      <c r="AP30" s="265"/>
      <c r="AQ30" s="266" t="s">
        <v>484</v>
      </c>
      <c r="AR30" s="267"/>
    </row>
    <row r="31" spans="1:46" x14ac:dyDescent="0.15">
      <c r="A31" s="259"/>
      <c r="AK31" s="268"/>
      <c r="AL31" s="269"/>
      <c r="AM31" s="269"/>
      <c r="AN31" s="270"/>
      <c r="AO31" s="1106"/>
      <c r="AP31" s="271" t="s">
        <v>485</v>
      </c>
      <c r="AQ31" s="272" t="s">
        <v>486</v>
      </c>
      <c r="AR31" s="273" t="s">
        <v>487</v>
      </c>
    </row>
    <row r="32" spans="1:46" ht="27" customHeight="1" x14ac:dyDescent="0.15">
      <c r="A32" s="259"/>
      <c r="AK32" s="1107" t="s">
        <v>505</v>
      </c>
      <c r="AL32" s="1108"/>
      <c r="AM32" s="1108"/>
      <c r="AN32" s="1109"/>
      <c r="AO32" s="303">
        <v>184823</v>
      </c>
      <c r="AP32" s="303">
        <v>359578</v>
      </c>
      <c r="AQ32" s="304">
        <v>170830</v>
      </c>
      <c r="AR32" s="305">
        <v>110.5</v>
      </c>
    </row>
    <row r="33" spans="1:46" ht="13.5" customHeight="1" x14ac:dyDescent="0.15">
      <c r="A33" s="259"/>
      <c r="AK33" s="1107" t="s">
        <v>506</v>
      </c>
      <c r="AL33" s="1108"/>
      <c r="AM33" s="1108"/>
      <c r="AN33" s="1109"/>
      <c r="AO33" s="303" t="s">
        <v>491</v>
      </c>
      <c r="AP33" s="303" t="s">
        <v>491</v>
      </c>
      <c r="AQ33" s="304" t="s">
        <v>491</v>
      </c>
      <c r="AR33" s="305" t="s">
        <v>491</v>
      </c>
    </row>
    <row r="34" spans="1:46" ht="27" customHeight="1" x14ac:dyDescent="0.15">
      <c r="A34" s="259"/>
      <c r="AK34" s="1107" t="s">
        <v>507</v>
      </c>
      <c r="AL34" s="1108"/>
      <c r="AM34" s="1108"/>
      <c r="AN34" s="1109"/>
      <c r="AO34" s="303" t="s">
        <v>491</v>
      </c>
      <c r="AP34" s="303" t="s">
        <v>491</v>
      </c>
      <c r="AQ34" s="304" t="s">
        <v>491</v>
      </c>
      <c r="AR34" s="305" t="s">
        <v>491</v>
      </c>
    </row>
    <row r="35" spans="1:46" ht="27" customHeight="1" x14ac:dyDescent="0.15">
      <c r="A35" s="259"/>
      <c r="AK35" s="1107" t="s">
        <v>508</v>
      </c>
      <c r="AL35" s="1108"/>
      <c r="AM35" s="1108"/>
      <c r="AN35" s="1109"/>
      <c r="AO35" s="303">
        <v>30061</v>
      </c>
      <c r="AP35" s="303">
        <v>58484</v>
      </c>
      <c r="AQ35" s="304">
        <v>32606</v>
      </c>
      <c r="AR35" s="305">
        <v>79.400000000000006</v>
      </c>
    </row>
    <row r="36" spans="1:46" ht="27" customHeight="1" x14ac:dyDescent="0.15">
      <c r="A36" s="259"/>
      <c r="AK36" s="1107" t="s">
        <v>509</v>
      </c>
      <c r="AL36" s="1108"/>
      <c r="AM36" s="1108"/>
      <c r="AN36" s="1109"/>
      <c r="AO36" s="303">
        <v>215</v>
      </c>
      <c r="AP36" s="303">
        <v>418</v>
      </c>
      <c r="AQ36" s="304">
        <v>4875</v>
      </c>
      <c r="AR36" s="305">
        <v>-91.4</v>
      </c>
    </row>
    <row r="37" spans="1:46" ht="13.5" customHeight="1" x14ac:dyDescent="0.15">
      <c r="A37" s="259"/>
      <c r="AK37" s="1107" t="s">
        <v>510</v>
      </c>
      <c r="AL37" s="1108"/>
      <c r="AM37" s="1108"/>
      <c r="AN37" s="1109"/>
      <c r="AO37" s="303" t="s">
        <v>491</v>
      </c>
      <c r="AP37" s="303" t="s">
        <v>491</v>
      </c>
      <c r="AQ37" s="304">
        <v>993</v>
      </c>
      <c r="AR37" s="305" t="s">
        <v>491</v>
      </c>
    </row>
    <row r="38" spans="1:46" ht="27" customHeight="1" x14ac:dyDescent="0.15">
      <c r="A38" s="259"/>
      <c r="AK38" s="1110" t="s">
        <v>511</v>
      </c>
      <c r="AL38" s="1111"/>
      <c r="AM38" s="1111"/>
      <c r="AN38" s="1112"/>
      <c r="AO38" s="306" t="s">
        <v>491</v>
      </c>
      <c r="AP38" s="306" t="s">
        <v>491</v>
      </c>
      <c r="AQ38" s="307">
        <v>50</v>
      </c>
      <c r="AR38" s="295" t="s">
        <v>491</v>
      </c>
      <c r="AS38" s="302"/>
    </row>
    <row r="39" spans="1:46" x14ac:dyDescent="0.15">
      <c r="A39" s="259"/>
      <c r="AK39" s="1110" t="s">
        <v>512</v>
      </c>
      <c r="AL39" s="1111"/>
      <c r="AM39" s="1111"/>
      <c r="AN39" s="1112"/>
      <c r="AO39" s="303" t="s">
        <v>491</v>
      </c>
      <c r="AP39" s="303" t="s">
        <v>491</v>
      </c>
      <c r="AQ39" s="304">
        <v>-6626</v>
      </c>
      <c r="AR39" s="305" t="s">
        <v>491</v>
      </c>
      <c r="AS39" s="302"/>
    </row>
    <row r="40" spans="1:46" ht="27" customHeight="1" x14ac:dyDescent="0.15">
      <c r="A40" s="259"/>
      <c r="AK40" s="1107" t="s">
        <v>513</v>
      </c>
      <c r="AL40" s="1108"/>
      <c r="AM40" s="1108"/>
      <c r="AN40" s="1109"/>
      <c r="AO40" s="303">
        <v>-135665</v>
      </c>
      <c r="AP40" s="303">
        <v>-263940</v>
      </c>
      <c r="AQ40" s="304">
        <v>-145454</v>
      </c>
      <c r="AR40" s="305">
        <v>81.5</v>
      </c>
      <c r="AS40" s="302"/>
    </row>
    <row r="41" spans="1:46" x14ac:dyDescent="0.15">
      <c r="A41" s="259"/>
      <c r="AK41" s="1113" t="s">
        <v>287</v>
      </c>
      <c r="AL41" s="1114"/>
      <c r="AM41" s="1114"/>
      <c r="AN41" s="1115"/>
      <c r="AO41" s="303">
        <v>79434</v>
      </c>
      <c r="AP41" s="303">
        <v>154541</v>
      </c>
      <c r="AQ41" s="304">
        <v>57274</v>
      </c>
      <c r="AR41" s="305">
        <v>169.8</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514</v>
      </c>
    </row>
    <row r="48" spans="1:46" x14ac:dyDescent="0.15">
      <c r="A48" s="259"/>
      <c r="AK48" s="313" t="s">
        <v>515</v>
      </c>
      <c r="AL48" s="313"/>
      <c r="AM48" s="313"/>
      <c r="AN48" s="313"/>
      <c r="AO48" s="313"/>
      <c r="AP48" s="313"/>
      <c r="AQ48" s="314"/>
      <c r="AR48" s="313"/>
    </row>
    <row r="49" spans="1:44" ht="13.5" customHeight="1" x14ac:dyDescent="0.15">
      <c r="A49" s="259"/>
      <c r="AK49" s="315"/>
      <c r="AL49" s="316"/>
      <c r="AM49" s="1100" t="s">
        <v>483</v>
      </c>
      <c r="AN49" s="1102" t="s">
        <v>516</v>
      </c>
      <c r="AO49" s="1103"/>
      <c r="AP49" s="1103"/>
      <c r="AQ49" s="1103"/>
      <c r="AR49" s="1104"/>
    </row>
    <row r="50" spans="1:44" x14ac:dyDescent="0.15">
      <c r="A50" s="259"/>
      <c r="AK50" s="317"/>
      <c r="AL50" s="318"/>
      <c r="AM50" s="1101"/>
      <c r="AN50" s="319" t="s">
        <v>517</v>
      </c>
      <c r="AO50" s="320" t="s">
        <v>518</v>
      </c>
      <c r="AP50" s="321" t="s">
        <v>519</v>
      </c>
      <c r="AQ50" s="322" t="s">
        <v>520</v>
      </c>
      <c r="AR50" s="323" t="s">
        <v>521</v>
      </c>
    </row>
    <row r="51" spans="1:44" x14ac:dyDescent="0.15">
      <c r="A51" s="259"/>
      <c r="AK51" s="315" t="s">
        <v>522</v>
      </c>
      <c r="AL51" s="316"/>
      <c r="AM51" s="324">
        <v>149134</v>
      </c>
      <c r="AN51" s="325">
        <v>274143</v>
      </c>
      <c r="AO51" s="326">
        <v>23.2</v>
      </c>
      <c r="AP51" s="327">
        <v>316937</v>
      </c>
      <c r="AQ51" s="328">
        <v>9.4</v>
      </c>
      <c r="AR51" s="329">
        <v>13.8</v>
      </c>
    </row>
    <row r="52" spans="1:44" x14ac:dyDescent="0.15">
      <c r="A52" s="259"/>
      <c r="AK52" s="330"/>
      <c r="AL52" s="331" t="s">
        <v>523</v>
      </c>
      <c r="AM52" s="332">
        <v>36584</v>
      </c>
      <c r="AN52" s="333">
        <v>67250</v>
      </c>
      <c r="AO52" s="334">
        <v>-66.2</v>
      </c>
      <c r="AP52" s="335">
        <v>199150</v>
      </c>
      <c r="AQ52" s="336">
        <v>27.5</v>
      </c>
      <c r="AR52" s="337">
        <v>-93.7</v>
      </c>
    </row>
    <row r="53" spans="1:44" x14ac:dyDescent="0.15">
      <c r="A53" s="259"/>
      <c r="AK53" s="315" t="s">
        <v>524</v>
      </c>
      <c r="AL53" s="316"/>
      <c r="AM53" s="324">
        <v>206819</v>
      </c>
      <c r="AN53" s="325">
        <v>379484</v>
      </c>
      <c r="AO53" s="326">
        <v>38.4</v>
      </c>
      <c r="AP53" s="327">
        <v>332350</v>
      </c>
      <c r="AQ53" s="328">
        <v>4.9000000000000004</v>
      </c>
      <c r="AR53" s="329">
        <v>33.5</v>
      </c>
    </row>
    <row r="54" spans="1:44" x14ac:dyDescent="0.15">
      <c r="A54" s="259"/>
      <c r="AK54" s="330"/>
      <c r="AL54" s="331" t="s">
        <v>523</v>
      </c>
      <c r="AM54" s="332">
        <v>183187</v>
      </c>
      <c r="AN54" s="333">
        <v>336123</v>
      </c>
      <c r="AO54" s="334">
        <v>399.8</v>
      </c>
      <c r="AP54" s="335">
        <v>200453</v>
      </c>
      <c r="AQ54" s="336">
        <v>0.7</v>
      </c>
      <c r="AR54" s="337">
        <v>399.1</v>
      </c>
    </row>
    <row r="55" spans="1:44" x14ac:dyDescent="0.15">
      <c r="A55" s="259"/>
      <c r="AK55" s="315" t="s">
        <v>525</v>
      </c>
      <c r="AL55" s="316"/>
      <c r="AM55" s="324">
        <v>456160</v>
      </c>
      <c r="AN55" s="325">
        <v>857444</v>
      </c>
      <c r="AO55" s="326">
        <v>125.9</v>
      </c>
      <c r="AP55" s="327">
        <v>362690</v>
      </c>
      <c r="AQ55" s="328">
        <v>9.1</v>
      </c>
      <c r="AR55" s="329">
        <v>116.8</v>
      </c>
    </row>
    <row r="56" spans="1:44" x14ac:dyDescent="0.15">
      <c r="A56" s="259"/>
      <c r="AK56" s="330"/>
      <c r="AL56" s="331" t="s">
        <v>523</v>
      </c>
      <c r="AM56" s="332">
        <v>296358</v>
      </c>
      <c r="AN56" s="333">
        <v>557064</v>
      </c>
      <c r="AO56" s="334">
        <v>65.7</v>
      </c>
      <c r="AP56" s="335">
        <v>172580</v>
      </c>
      <c r="AQ56" s="336">
        <v>-13.9</v>
      </c>
      <c r="AR56" s="337">
        <v>79.599999999999994</v>
      </c>
    </row>
    <row r="57" spans="1:44" x14ac:dyDescent="0.15">
      <c r="A57" s="259"/>
      <c r="AK57" s="315" t="s">
        <v>526</v>
      </c>
      <c r="AL57" s="316"/>
      <c r="AM57" s="324">
        <v>656246</v>
      </c>
      <c r="AN57" s="325">
        <v>1226628</v>
      </c>
      <c r="AO57" s="326">
        <v>43.1</v>
      </c>
      <c r="AP57" s="327">
        <v>296093</v>
      </c>
      <c r="AQ57" s="328">
        <v>-18.399999999999999</v>
      </c>
      <c r="AR57" s="329">
        <v>61.5</v>
      </c>
    </row>
    <row r="58" spans="1:44" x14ac:dyDescent="0.15">
      <c r="A58" s="259"/>
      <c r="AK58" s="330"/>
      <c r="AL58" s="331" t="s">
        <v>523</v>
      </c>
      <c r="AM58" s="332">
        <v>496751</v>
      </c>
      <c r="AN58" s="333">
        <v>928507</v>
      </c>
      <c r="AO58" s="334">
        <v>66.7</v>
      </c>
      <c r="AP58" s="335">
        <v>140545</v>
      </c>
      <c r="AQ58" s="336">
        <v>-18.600000000000001</v>
      </c>
      <c r="AR58" s="337">
        <v>85.3</v>
      </c>
    </row>
    <row r="59" spans="1:44" x14ac:dyDescent="0.15">
      <c r="A59" s="259"/>
      <c r="AK59" s="315" t="s">
        <v>527</v>
      </c>
      <c r="AL59" s="316"/>
      <c r="AM59" s="324">
        <v>25720</v>
      </c>
      <c r="AN59" s="325">
        <v>50039</v>
      </c>
      <c r="AO59" s="326">
        <v>-95.9</v>
      </c>
      <c r="AP59" s="327">
        <v>308655</v>
      </c>
      <c r="AQ59" s="328">
        <v>4.2</v>
      </c>
      <c r="AR59" s="329">
        <v>-100.1</v>
      </c>
    </row>
    <row r="60" spans="1:44" x14ac:dyDescent="0.15">
      <c r="A60" s="259"/>
      <c r="AK60" s="330"/>
      <c r="AL60" s="331" t="s">
        <v>523</v>
      </c>
      <c r="AM60" s="332">
        <v>25720</v>
      </c>
      <c r="AN60" s="333">
        <v>50039</v>
      </c>
      <c r="AO60" s="334">
        <v>-94.6</v>
      </c>
      <c r="AP60" s="335">
        <v>169887</v>
      </c>
      <c r="AQ60" s="336">
        <v>20.9</v>
      </c>
      <c r="AR60" s="337">
        <v>-115.5</v>
      </c>
    </row>
    <row r="61" spans="1:44" x14ac:dyDescent="0.15">
      <c r="A61" s="259"/>
      <c r="AK61" s="315" t="s">
        <v>528</v>
      </c>
      <c r="AL61" s="338"/>
      <c r="AM61" s="324">
        <v>298816</v>
      </c>
      <c r="AN61" s="325">
        <v>557548</v>
      </c>
      <c r="AO61" s="326">
        <v>26.9</v>
      </c>
      <c r="AP61" s="327">
        <v>323345</v>
      </c>
      <c r="AQ61" s="339">
        <v>1.8</v>
      </c>
      <c r="AR61" s="329">
        <v>25.1</v>
      </c>
    </row>
    <row r="62" spans="1:44" x14ac:dyDescent="0.15">
      <c r="A62" s="259"/>
      <c r="AK62" s="330"/>
      <c r="AL62" s="331" t="s">
        <v>523</v>
      </c>
      <c r="AM62" s="332">
        <v>207720</v>
      </c>
      <c r="AN62" s="333">
        <v>387797</v>
      </c>
      <c r="AO62" s="334">
        <v>74.3</v>
      </c>
      <c r="AP62" s="335">
        <v>176523</v>
      </c>
      <c r="AQ62" s="336">
        <v>3.3</v>
      </c>
      <c r="AR62" s="337">
        <v>71</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jl3ygWzwGR8lxDEn8nzPeNaUFUP9OOk9P4oZMc2DcJV+nbXhi51s7HFadC2lhEIhm5em/Ke75fAEbnEL31gIPg==" saltValue="RV35PpHxCh9sPPrBt0KV+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480</v>
      </c>
    </row>
    <row r="121" spans="125:125" ht="13.5" hidden="1" customHeight="1" x14ac:dyDescent="0.15">
      <c r="DU121" s="253"/>
    </row>
  </sheetData>
  <sheetProtection algorithmName="SHA-512" hashValue="NYPniuZYNcTyNYYU8xPkFqn7bQVw10d9mYlIajQflgBHqakPW+b3gxxcR30sAbqa+wS0aKOojjvrYIVQmF8I0A==" saltValue="E0v2Or7zfa9MQgGYJ+wsZ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480</v>
      </c>
    </row>
  </sheetData>
  <sheetProtection algorithmName="SHA-512" hashValue="XKTKVBpy1SkpsTI07NH5wbBLcYYcdx7tPPvu56XECK4WK5xC8VYYGRu77B4dF9LATu6s0FGYKKXTd4aUqa9jhQ==" saltValue="tLpVeWMJiuQdcIWOXwZ8/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26" t="s">
        <v>3</v>
      </c>
      <c r="D47" s="1126"/>
      <c r="E47" s="1127"/>
      <c r="F47" s="11">
        <v>74.75</v>
      </c>
      <c r="G47" s="12">
        <v>62.03</v>
      </c>
      <c r="H47" s="12">
        <v>53.39</v>
      </c>
      <c r="I47" s="12">
        <v>53.73</v>
      </c>
      <c r="J47" s="13">
        <v>53.94</v>
      </c>
    </row>
    <row r="48" spans="2:10" ht="57.75" customHeight="1" x14ac:dyDescent="0.15">
      <c r="B48" s="14"/>
      <c r="C48" s="1128" t="s">
        <v>4</v>
      </c>
      <c r="D48" s="1128"/>
      <c r="E48" s="1129"/>
      <c r="F48" s="15">
        <v>8.2200000000000006</v>
      </c>
      <c r="G48" s="16">
        <v>7.41</v>
      </c>
      <c r="H48" s="16">
        <v>7.81</v>
      </c>
      <c r="I48" s="16">
        <v>3.94</v>
      </c>
      <c r="J48" s="17">
        <v>3.7</v>
      </c>
    </row>
    <row r="49" spans="2:10" ht="57.75" customHeight="1" thickBot="1" x14ac:dyDescent="0.2">
      <c r="B49" s="18"/>
      <c r="C49" s="1130" t="s">
        <v>5</v>
      </c>
      <c r="D49" s="1130"/>
      <c r="E49" s="1131"/>
      <c r="F49" s="19" t="s">
        <v>535</v>
      </c>
      <c r="G49" s="20" t="s">
        <v>536</v>
      </c>
      <c r="H49" s="20">
        <v>1.52</v>
      </c>
      <c r="I49" s="20" t="s">
        <v>537</v>
      </c>
      <c r="J49" s="21" t="s">
        <v>538</v>
      </c>
    </row>
    <row r="50" spans="2:10" x14ac:dyDescent="0.15"/>
  </sheetData>
  <sheetProtection algorithmName="SHA-512" hashValue="jsmysB3HvW7N3fTFT9whsb0JPqcohDcm0IryxdCWZONcWJuVB8wmlv3tJdJBedrcl6A/b4kJQ0NyV4y+Ycud8w==" saltValue="AJoykur7GUIlSyYkbuMe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36" t="s">
        <v>539</v>
      </c>
      <c r="D34" s="1136"/>
      <c r="E34" s="1137"/>
      <c r="F34" s="32">
        <v>7.86</v>
      </c>
      <c r="G34" s="33">
        <v>6.64</v>
      </c>
      <c r="H34" s="33">
        <v>7.14</v>
      </c>
      <c r="I34" s="33">
        <v>3.15</v>
      </c>
      <c r="J34" s="34">
        <v>3.15</v>
      </c>
      <c r="K34" s="22"/>
      <c r="L34" s="22"/>
      <c r="M34" s="22"/>
      <c r="N34" s="22"/>
      <c r="O34" s="22"/>
      <c r="P34" s="22"/>
    </row>
    <row r="35" spans="1:16" ht="39" customHeight="1" x14ac:dyDescent="0.15">
      <c r="A35" s="22"/>
      <c r="B35" s="35"/>
      <c r="C35" s="1132" t="s">
        <v>540</v>
      </c>
      <c r="D35" s="1132"/>
      <c r="E35" s="1133"/>
      <c r="F35" s="36">
        <v>1.86</v>
      </c>
      <c r="G35" s="37">
        <v>2.52</v>
      </c>
      <c r="H35" s="37">
        <v>3.73</v>
      </c>
      <c r="I35" s="37">
        <v>3.85</v>
      </c>
      <c r="J35" s="38">
        <v>2.12</v>
      </c>
      <c r="K35" s="22"/>
      <c r="L35" s="22"/>
      <c r="M35" s="22"/>
      <c r="N35" s="22"/>
      <c r="O35" s="22"/>
      <c r="P35" s="22"/>
    </row>
    <row r="36" spans="1:16" ht="39" customHeight="1" x14ac:dyDescent="0.15">
      <c r="A36" s="22"/>
      <c r="B36" s="35"/>
      <c r="C36" s="1132" t="s">
        <v>541</v>
      </c>
      <c r="D36" s="1132"/>
      <c r="E36" s="1133"/>
      <c r="F36" s="36">
        <v>0.38</v>
      </c>
      <c r="G36" s="37">
        <v>1.22</v>
      </c>
      <c r="H36" s="37">
        <v>1.39</v>
      </c>
      <c r="I36" s="37">
        <v>0.48</v>
      </c>
      <c r="J36" s="38">
        <v>0.72</v>
      </c>
      <c r="K36" s="22"/>
      <c r="L36" s="22"/>
      <c r="M36" s="22"/>
      <c r="N36" s="22"/>
      <c r="O36" s="22"/>
      <c r="P36" s="22"/>
    </row>
    <row r="37" spans="1:16" ht="39" customHeight="1" x14ac:dyDescent="0.15">
      <c r="A37" s="22"/>
      <c r="B37" s="35"/>
      <c r="C37" s="1132" t="s">
        <v>542</v>
      </c>
      <c r="D37" s="1132"/>
      <c r="E37" s="1133"/>
      <c r="F37" s="36">
        <v>0.28999999999999998</v>
      </c>
      <c r="G37" s="37">
        <v>0.33</v>
      </c>
      <c r="H37" s="37">
        <v>0.32</v>
      </c>
      <c r="I37" s="37">
        <v>0.4</v>
      </c>
      <c r="J37" s="38">
        <v>0.49</v>
      </c>
      <c r="K37" s="22"/>
      <c r="L37" s="22"/>
      <c r="M37" s="22"/>
      <c r="N37" s="22"/>
      <c r="O37" s="22"/>
      <c r="P37" s="22"/>
    </row>
    <row r="38" spans="1:16" ht="39" customHeight="1" x14ac:dyDescent="0.15">
      <c r="A38" s="22"/>
      <c r="B38" s="35"/>
      <c r="C38" s="1132" t="s">
        <v>543</v>
      </c>
      <c r="D38" s="1132"/>
      <c r="E38" s="1133"/>
      <c r="F38" s="36">
        <v>0.37</v>
      </c>
      <c r="G38" s="37">
        <v>0.33</v>
      </c>
      <c r="H38" s="37">
        <v>0.42</v>
      </c>
      <c r="I38" s="37">
        <v>0.42</v>
      </c>
      <c r="J38" s="38">
        <v>0.17</v>
      </c>
      <c r="K38" s="22"/>
      <c r="L38" s="22"/>
      <c r="M38" s="22"/>
      <c r="N38" s="22"/>
      <c r="O38" s="22"/>
      <c r="P38" s="22"/>
    </row>
    <row r="39" spans="1:16" ht="39" customHeight="1" x14ac:dyDescent="0.15">
      <c r="A39" s="22"/>
      <c r="B39" s="35"/>
      <c r="C39" s="1132" t="s">
        <v>544</v>
      </c>
      <c r="D39" s="1132"/>
      <c r="E39" s="1133"/>
      <c r="F39" s="36">
        <v>0.04</v>
      </c>
      <c r="G39" s="37">
        <v>7.0000000000000007E-2</v>
      </c>
      <c r="H39" s="37">
        <v>0.08</v>
      </c>
      <c r="I39" s="37">
        <v>0.09</v>
      </c>
      <c r="J39" s="38">
        <v>0.1</v>
      </c>
      <c r="K39" s="22"/>
      <c r="L39" s="22"/>
      <c r="M39" s="22"/>
      <c r="N39" s="22"/>
      <c r="O39" s="22"/>
      <c r="P39" s="22"/>
    </row>
    <row r="40" spans="1:16" ht="39" customHeight="1" x14ac:dyDescent="0.15">
      <c r="A40" s="22"/>
      <c r="B40" s="35"/>
      <c r="C40" s="1132" t="s">
        <v>545</v>
      </c>
      <c r="D40" s="1132"/>
      <c r="E40" s="1133"/>
      <c r="F40" s="36">
        <v>0.01</v>
      </c>
      <c r="G40" s="37">
        <v>0.24</v>
      </c>
      <c r="H40" s="37">
        <v>0.17</v>
      </c>
      <c r="I40" s="37">
        <v>0.14000000000000001</v>
      </c>
      <c r="J40" s="38">
        <v>0.02</v>
      </c>
      <c r="K40" s="22"/>
      <c r="L40" s="22"/>
      <c r="M40" s="22"/>
      <c r="N40" s="22"/>
      <c r="O40" s="22"/>
      <c r="P40" s="22"/>
    </row>
    <row r="41" spans="1:16" ht="39" customHeight="1" x14ac:dyDescent="0.15">
      <c r="A41" s="22"/>
      <c r="B41" s="35"/>
      <c r="C41" s="1132" t="s">
        <v>546</v>
      </c>
      <c r="D41" s="1132"/>
      <c r="E41" s="1133"/>
      <c r="F41" s="36">
        <v>0.01</v>
      </c>
      <c r="G41" s="37">
        <v>0.37</v>
      </c>
      <c r="H41" s="37">
        <v>0.28000000000000003</v>
      </c>
      <c r="I41" s="37">
        <v>0.35</v>
      </c>
      <c r="J41" s="38">
        <v>0.01</v>
      </c>
      <c r="K41" s="22"/>
      <c r="L41" s="22"/>
      <c r="M41" s="22"/>
      <c r="N41" s="22"/>
      <c r="O41" s="22"/>
      <c r="P41" s="22"/>
    </row>
    <row r="42" spans="1:16" ht="39" customHeight="1" x14ac:dyDescent="0.15">
      <c r="A42" s="22"/>
      <c r="B42" s="39"/>
      <c r="C42" s="1132" t="s">
        <v>547</v>
      </c>
      <c r="D42" s="1132"/>
      <c r="E42" s="1133"/>
      <c r="F42" s="36" t="s">
        <v>491</v>
      </c>
      <c r="G42" s="37" t="s">
        <v>491</v>
      </c>
      <c r="H42" s="37" t="s">
        <v>491</v>
      </c>
      <c r="I42" s="37" t="s">
        <v>491</v>
      </c>
      <c r="J42" s="38" t="s">
        <v>491</v>
      </c>
      <c r="K42" s="22"/>
      <c r="L42" s="22"/>
      <c r="M42" s="22"/>
      <c r="N42" s="22"/>
      <c r="O42" s="22"/>
      <c r="P42" s="22"/>
    </row>
    <row r="43" spans="1:16" ht="39" customHeight="1" thickBot="1" x14ac:dyDescent="0.2">
      <c r="A43" s="22"/>
      <c r="B43" s="40"/>
      <c r="C43" s="1134" t="s">
        <v>548</v>
      </c>
      <c r="D43" s="1134"/>
      <c r="E43" s="1135"/>
      <c r="F43" s="41">
        <v>0.88</v>
      </c>
      <c r="G43" s="42">
        <v>1.1200000000000001</v>
      </c>
      <c r="H43" s="42">
        <v>1.01</v>
      </c>
      <c r="I43" s="42">
        <v>1</v>
      </c>
      <c r="J43" s="43">
        <v>0.02</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Tf+ceYgL0sUXcyZi4EFHS9cvcMKiIDTA5vJr0fy3V9aL+WhTxPbYG5Dq8D0hJoL3wmLKAvPxaTTo5+cwqhwYA==" saltValue="BalUmU8VLPrQfUezZfCD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530</v>
      </c>
      <c r="L44" s="54" t="s">
        <v>531</v>
      </c>
      <c r="M44" s="54" t="s">
        <v>532</v>
      </c>
      <c r="N44" s="54" t="s">
        <v>533</v>
      </c>
      <c r="O44" s="55" t="s">
        <v>534</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141</v>
      </c>
      <c r="L45" s="58">
        <v>139</v>
      </c>
      <c r="M45" s="58">
        <v>159</v>
      </c>
      <c r="N45" s="58">
        <v>167</v>
      </c>
      <c r="O45" s="59">
        <v>185</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491</v>
      </c>
      <c r="L46" s="62" t="s">
        <v>491</v>
      </c>
      <c r="M46" s="62" t="s">
        <v>491</v>
      </c>
      <c r="N46" s="62" t="s">
        <v>491</v>
      </c>
      <c r="O46" s="63" t="s">
        <v>491</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491</v>
      </c>
      <c r="L47" s="62" t="s">
        <v>491</v>
      </c>
      <c r="M47" s="62" t="s">
        <v>491</v>
      </c>
      <c r="N47" s="62" t="s">
        <v>491</v>
      </c>
      <c r="O47" s="63" t="s">
        <v>491</v>
      </c>
      <c r="P47" s="46"/>
      <c r="Q47" s="46"/>
      <c r="R47" s="46"/>
      <c r="S47" s="46"/>
      <c r="T47" s="46"/>
      <c r="U47" s="46"/>
    </row>
    <row r="48" spans="1:21" ht="30.75" customHeight="1" x14ac:dyDescent="0.15">
      <c r="A48" s="46"/>
      <c r="B48" s="1163"/>
      <c r="C48" s="1164"/>
      <c r="D48" s="60"/>
      <c r="E48" s="1140" t="s">
        <v>13</v>
      </c>
      <c r="F48" s="1140"/>
      <c r="G48" s="1140"/>
      <c r="H48" s="1140"/>
      <c r="I48" s="1140"/>
      <c r="J48" s="1141"/>
      <c r="K48" s="61">
        <v>25</v>
      </c>
      <c r="L48" s="62">
        <v>30</v>
      </c>
      <c r="M48" s="62">
        <v>29</v>
      </c>
      <c r="N48" s="62">
        <v>27</v>
      </c>
      <c r="O48" s="63">
        <v>30</v>
      </c>
      <c r="P48" s="46"/>
      <c r="Q48" s="46"/>
      <c r="R48" s="46"/>
      <c r="S48" s="46"/>
      <c r="T48" s="46"/>
      <c r="U48" s="46"/>
    </row>
    <row r="49" spans="1:21" ht="30.75" customHeight="1" x14ac:dyDescent="0.15">
      <c r="A49" s="46"/>
      <c r="B49" s="1163"/>
      <c r="C49" s="1164"/>
      <c r="D49" s="60"/>
      <c r="E49" s="1140" t="s">
        <v>14</v>
      </c>
      <c r="F49" s="1140"/>
      <c r="G49" s="1140"/>
      <c r="H49" s="1140"/>
      <c r="I49" s="1140"/>
      <c r="J49" s="1141"/>
      <c r="K49" s="61" t="s">
        <v>491</v>
      </c>
      <c r="L49" s="62" t="s">
        <v>491</v>
      </c>
      <c r="M49" s="62">
        <v>0</v>
      </c>
      <c r="N49" s="62">
        <v>0</v>
      </c>
      <c r="O49" s="63">
        <v>0</v>
      </c>
      <c r="P49" s="46"/>
      <c r="Q49" s="46"/>
      <c r="R49" s="46"/>
      <c r="S49" s="46"/>
      <c r="T49" s="46"/>
      <c r="U49" s="46"/>
    </row>
    <row r="50" spans="1:21" ht="30.75" customHeight="1" x14ac:dyDescent="0.15">
      <c r="A50" s="46"/>
      <c r="B50" s="1163"/>
      <c r="C50" s="1164"/>
      <c r="D50" s="60"/>
      <c r="E50" s="1140" t="s">
        <v>15</v>
      </c>
      <c r="F50" s="1140"/>
      <c r="G50" s="1140"/>
      <c r="H50" s="1140"/>
      <c r="I50" s="1140"/>
      <c r="J50" s="1141"/>
      <c r="K50" s="61" t="s">
        <v>491</v>
      </c>
      <c r="L50" s="62" t="s">
        <v>491</v>
      </c>
      <c r="M50" s="62" t="s">
        <v>491</v>
      </c>
      <c r="N50" s="62" t="s">
        <v>491</v>
      </c>
      <c r="O50" s="63" t="s">
        <v>491</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491</v>
      </c>
      <c r="L51" s="62" t="s">
        <v>491</v>
      </c>
      <c r="M51" s="62" t="s">
        <v>491</v>
      </c>
      <c r="N51" s="62" t="s">
        <v>491</v>
      </c>
      <c r="O51" s="63" t="s">
        <v>491</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132</v>
      </c>
      <c r="L52" s="62">
        <v>125</v>
      </c>
      <c r="M52" s="62">
        <v>135</v>
      </c>
      <c r="N52" s="62">
        <v>136</v>
      </c>
      <c r="O52" s="63">
        <v>135</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34</v>
      </c>
      <c r="L53" s="67">
        <v>44</v>
      </c>
      <c r="M53" s="67">
        <v>53</v>
      </c>
      <c r="N53" s="67">
        <v>58</v>
      </c>
      <c r="O53" s="68">
        <v>80</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549</v>
      </c>
      <c r="L57" s="79" t="s">
        <v>550</v>
      </c>
      <c r="M57" s="79" t="s">
        <v>551</v>
      </c>
      <c r="N57" s="79" t="s">
        <v>552</v>
      </c>
      <c r="O57" s="80" t="s">
        <v>553</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nVnITgNuviGpkKQDYmxUoQZE6sBvZlj7Pe7a+ZlkqUSVyZUqr1dTLMCRNz5WNjvGXyOhWzlxD1fned7N7fmqJQ==" saltValue="mH9asIqLk3OPtnVniTUR0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530</v>
      </c>
      <c r="J40" s="101" t="s">
        <v>531</v>
      </c>
      <c r="K40" s="101" t="s">
        <v>532</v>
      </c>
      <c r="L40" s="101" t="s">
        <v>533</v>
      </c>
      <c r="M40" s="102" t="s">
        <v>534</v>
      </c>
    </row>
    <row r="41" spans="2:13" ht="27.75" customHeight="1" x14ac:dyDescent="0.15">
      <c r="B41" s="1181" t="s">
        <v>30</v>
      </c>
      <c r="C41" s="1182"/>
      <c r="D41" s="103"/>
      <c r="E41" s="1183" t="s">
        <v>31</v>
      </c>
      <c r="F41" s="1183"/>
      <c r="G41" s="1183"/>
      <c r="H41" s="1184"/>
      <c r="I41" s="342">
        <v>1377</v>
      </c>
      <c r="J41" s="343">
        <v>1419</v>
      </c>
      <c r="K41" s="343">
        <v>1541</v>
      </c>
      <c r="L41" s="343">
        <v>1787</v>
      </c>
      <c r="M41" s="344">
        <v>1647</v>
      </c>
    </row>
    <row r="42" spans="2:13" ht="27.75" customHeight="1" x14ac:dyDescent="0.15">
      <c r="B42" s="1171"/>
      <c r="C42" s="1172"/>
      <c r="D42" s="104"/>
      <c r="E42" s="1175" t="s">
        <v>32</v>
      </c>
      <c r="F42" s="1175"/>
      <c r="G42" s="1175"/>
      <c r="H42" s="1176"/>
      <c r="I42" s="345" t="s">
        <v>491</v>
      </c>
      <c r="J42" s="346" t="s">
        <v>491</v>
      </c>
      <c r="K42" s="346" t="s">
        <v>491</v>
      </c>
      <c r="L42" s="346" t="s">
        <v>491</v>
      </c>
      <c r="M42" s="347" t="s">
        <v>491</v>
      </c>
    </row>
    <row r="43" spans="2:13" ht="27.75" customHeight="1" x14ac:dyDescent="0.15">
      <c r="B43" s="1171"/>
      <c r="C43" s="1172"/>
      <c r="D43" s="104"/>
      <c r="E43" s="1175" t="s">
        <v>33</v>
      </c>
      <c r="F43" s="1175"/>
      <c r="G43" s="1175"/>
      <c r="H43" s="1176"/>
      <c r="I43" s="345">
        <v>427</v>
      </c>
      <c r="J43" s="346">
        <v>534</v>
      </c>
      <c r="K43" s="346">
        <v>490</v>
      </c>
      <c r="L43" s="346">
        <v>487</v>
      </c>
      <c r="M43" s="347">
        <v>442</v>
      </c>
    </row>
    <row r="44" spans="2:13" ht="27.75" customHeight="1" x14ac:dyDescent="0.15">
      <c r="B44" s="1171"/>
      <c r="C44" s="1172"/>
      <c r="D44" s="104"/>
      <c r="E44" s="1175" t="s">
        <v>34</v>
      </c>
      <c r="F44" s="1175"/>
      <c r="G44" s="1175"/>
      <c r="H44" s="1176"/>
      <c r="I44" s="345">
        <v>9</v>
      </c>
      <c r="J44" s="346">
        <v>8</v>
      </c>
      <c r="K44" s="346">
        <v>5</v>
      </c>
      <c r="L44" s="346">
        <v>4</v>
      </c>
      <c r="M44" s="347">
        <v>3</v>
      </c>
    </row>
    <row r="45" spans="2:13" ht="27.75" customHeight="1" x14ac:dyDescent="0.15">
      <c r="B45" s="1171"/>
      <c r="C45" s="1172"/>
      <c r="D45" s="104"/>
      <c r="E45" s="1175" t="s">
        <v>35</v>
      </c>
      <c r="F45" s="1175"/>
      <c r="G45" s="1175"/>
      <c r="H45" s="1176"/>
      <c r="I45" s="345">
        <v>175</v>
      </c>
      <c r="J45" s="346">
        <v>170</v>
      </c>
      <c r="K45" s="346">
        <v>181</v>
      </c>
      <c r="L45" s="346">
        <v>163</v>
      </c>
      <c r="M45" s="347">
        <v>163</v>
      </c>
    </row>
    <row r="46" spans="2:13" ht="27.75" customHeight="1" x14ac:dyDescent="0.15">
      <c r="B46" s="1171"/>
      <c r="C46" s="1172"/>
      <c r="D46" s="105"/>
      <c r="E46" s="1175" t="s">
        <v>36</v>
      </c>
      <c r="F46" s="1175"/>
      <c r="G46" s="1175"/>
      <c r="H46" s="1176"/>
      <c r="I46" s="345" t="s">
        <v>491</v>
      </c>
      <c r="J46" s="346" t="s">
        <v>491</v>
      </c>
      <c r="K46" s="346" t="s">
        <v>491</v>
      </c>
      <c r="L46" s="346" t="s">
        <v>491</v>
      </c>
      <c r="M46" s="347" t="s">
        <v>491</v>
      </c>
    </row>
    <row r="47" spans="2:13" ht="27.75" customHeight="1" x14ac:dyDescent="0.15">
      <c r="B47" s="1171"/>
      <c r="C47" s="1172"/>
      <c r="D47" s="106"/>
      <c r="E47" s="1185" t="s">
        <v>37</v>
      </c>
      <c r="F47" s="1186"/>
      <c r="G47" s="1186"/>
      <c r="H47" s="1187"/>
      <c r="I47" s="345" t="s">
        <v>491</v>
      </c>
      <c r="J47" s="346" t="s">
        <v>491</v>
      </c>
      <c r="K47" s="346" t="s">
        <v>491</v>
      </c>
      <c r="L47" s="346" t="s">
        <v>491</v>
      </c>
      <c r="M47" s="347" t="s">
        <v>491</v>
      </c>
    </row>
    <row r="48" spans="2:13" ht="27.75" customHeight="1" x14ac:dyDescent="0.15">
      <c r="B48" s="1171"/>
      <c r="C48" s="1172"/>
      <c r="D48" s="104"/>
      <c r="E48" s="1175" t="s">
        <v>38</v>
      </c>
      <c r="F48" s="1175"/>
      <c r="G48" s="1175"/>
      <c r="H48" s="1176"/>
      <c r="I48" s="345" t="s">
        <v>491</v>
      </c>
      <c r="J48" s="346" t="s">
        <v>491</v>
      </c>
      <c r="K48" s="346" t="s">
        <v>491</v>
      </c>
      <c r="L48" s="346" t="s">
        <v>491</v>
      </c>
      <c r="M48" s="347" t="s">
        <v>491</v>
      </c>
    </row>
    <row r="49" spans="2:13" ht="27.75" customHeight="1" x14ac:dyDescent="0.15">
      <c r="B49" s="1173"/>
      <c r="C49" s="1174"/>
      <c r="D49" s="104"/>
      <c r="E49" s="1175" t="s">
        <v>39</v>
      </c>
      <c r="F49" s="1175"/>
      <c r="G49" s="1175"/>
      <c r="H49" s="1176"/>
      <c r="I49" s="345" t="s">
        <v>491</v>
      </c>
      <c r="J49" s="346" t="s">
        <v>491</v>
      </c>
      <c r="K49" s="346" t="s">
        <v>491</v>
      </c>
      <c r="L49" s="346" t="s">
        <v>491</v>
      </c>
      <c r="M49" s="347" t="s">
        <v>491</v>
      </c>
    </row>
    <row r="50" spans="2:13" ht="27.75" customHeight="1" x14ac:dyDescent="0.15">
      <c r="B50" s="1169" t="s">
        <v>40</v>
      </c>
      <c r="C50" s="1170"/>
      <c r="D50" s="107"/>
      <c r="E50" s="1175" t="s">
        <v>41</v>
      </c>
      <c r="F50" s="1175"/>
      <c r="G50" s="1175"/>
      <c r="H50" s="1176"/>
      <c r="I50" s="345">
        <v>2228</v>
      </c>
      <c r="J50" s="346">
        <v>2057</v>
      </c>
      <c r="K50" s="346">
        <v>1860</v>
      </c>
      <c r="L50" s="346">
        <v>1605</v>
      </c>
      <c r="M50" s="347">
        <v>1534</v>
      </c>
    </row>
    <row r="51" spans="2:13" ht="27.75" customHeight="1" x14ac:dyDescent="0.15">
      <c r="B51" s="1171"/>
      <c r="C51" s="1172"/>
      <c r="D51" s="104"/>
      <c r="E51" s="1175" t="s">
        <v>42</v>
      </c>
      <c r="F51" s="1175"/>
      <c r="G51" s="1175"/>
      <c r="H51" s="1176"/>
      <c r="I51" s="345">
        <v>178</v>
      </c>
      <c r="J51" s="346">
        <v>160</v>
      </c>
      <c r="K51" s="346">
        <v>140</v>
      </c>
      <c r="L51" s="346">
        <v>123</v>
      </c>
      <c r="M51" s="347">
        <v>106</v>
      </c>
    </row>
    <row r="52" spans="2:13" ht="27.75" customHeight="1" x14ac:dyDescent="0.15">
      <c r="B52" s="1173"/>
      <c r="C52" s="1174"/>
      <c r="D52" s="104"/>
      <c r="E52" s="1175" t="s">
        <v>43</v>
      </c>
      <c r="F52" s="1175"/>
      <c r="G52" s="1175"/>
      <c r="H52" s="1176"/>
      <c r="I52" s="345">
        <v>1315</v>
      </c>
      <c r="J52" s="346">
        <v>1329</v>
      </c>
      <c r="K52" s="346">
        <v>1388</v>
      </c>
      <c r="L52" s="346">
        <v>1444</v>
      </c>
      <c r="M52" s="347">
        <v>1381</v>
      </c>
    </row>
    <row r="53" spans="2:13" ht="27.75" customHeight="1" thickBot="1" x14ac:dyDescent="0.2">
      <c r="B53" s="1177" t="s">
        <v>19</v>
      </c>
      <c r="C53" s="1178"/>
      <c r="D53" s="108"/>
      <c r="E53" s="1179" t="s">
        <v>44</v>
      </c>
      <c r="F53" s="1179"/>
      <c r="G53" s="1179"/>
      <c r="H53" s="1180"/>
      <c r="I53" s="348">
        <v>-1733</v>
      </c>
      <c r="J53" s="349">
        <v>-1415</v>
      </c>
      <c r="K53" s="349">
        <v>-1170</v>
      </c>
      <c r="L53" s="349">
        <v>-732</v>
      </c>
      <c r="M53" s="350">
        <v>-765</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bSK11m49guqhCYbBYM7dlbsm2U8AG1UQ0Ik8toCn8ohFUqO+eePR4FfjtD6HRTG1K9rzDGvDkaqjGh1CSXcBjQ==" saltValue="vvwj/hefBDuyiFwio5mk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532</v>
      </c>
      <c r="G54" s="117" t="s">
        <v>533</v>
      </c>
      <c r="H54" s="118" t="s">
        <v>534</v>
      </c>
    </row>
    <row r="55" spans="2:8" ht="52.5" customHeight="1" x14ac:dyDescent="0.15">
      <c r="B55" s="119"/>
      <c r="C55" s="1196" t="s">
        <v>46</v>
      </c>
      <c r="D55" s="1196"/>
      <c r="E55" s="1197"/>
      <c r="F55" s="120">
        <v>441</v>
      </c>
      <c r="G55" s="120">
        <v>441</v>
      </c>
      <c r="H55" s="121">
        <v>431</v>
      </c>
    </row>
    <row r="56" spans="2:8" ht="52.5" customHeight="1" x14ac:dyDescent="0.15">
      <c r="B56" s="122"/>
      <c r="C56" s="1198" t="s">
        <v>47</v>
      </c>
      <c r="D56" s="1198"/>
      <c r="E56" s="1199"/>
      <c r="F56" s="123">
        <v>290</v>
      </c>
      <c r="G56" s="123">
        <v>290</v>
      </c>
      <c r="H56" s="124">
        <v>293</v>
      </c>
    </row>
    <row r="57" spans="2:8" ht="53.25" customHeight="1" x14ac:dyDescent="0.15">
      <c r="B57" s="122"/>
      <c r="C57" s="1200" t="s">
        <v>48</v>
      </c>
      <c r="D57" s="1200"/>
      <c r="E57" s="1201"/>
      <c r="F57" s="125">
        <v>970</v>
      </c>
      <c r="G57" s="125">
        <v>701</v>
      </c>
      <c r="H57" s="126">
        <v>636</v>
      </c>
    </row>
    <row r="58" spans="2:8" ht="45.75" customHeight="1" x14ac:dyDescent="0.15">
      <c r="B58" s="127"/>
      <c r="C58" s="1188" t="s">
        <v>562</v>
      </c>
      <c r="D58" s="1189"/>
      <c r="E58" s="1190"/>
      <c r="F58" s="128">
        <v>472</v>
      </c>
      <c r="G58" s="128">
        <v>452</v>
      </c>
      <c r="H58" s="129">
        <v>402</v>
      </c>
    </row>
    <row r="59" spans="2:8" ht="45.75" customHeight="1" x14ac:dyDescent="0.15">
      <c r="B59" s="127"/>
      <c r="C59" s="1188" t="s">
        <v>563</v>
      </c>
      <c r="D59" s="1189"/>
      <c r="E59" s="1190"/>
      <c r="F59" s="128">
        <v>90</v>
      </c>
      <c r="G59" s="128">
        <v>90</v>
      </c>
      <c r="H59" s="129">
        <v>90</v>
      </c>
    </row>
    <row r="60" spans="2:8" ht="45.75" customHeight="1" x14ac:dyDescent="0.15">
      <c r="B60" s="127"/>
      <c r="C60" s="1188" t="s">
        <v>564</v>
      </c>
      <c r="D60" s="1189"/>
      <c r="E60" s="1190"/>
      <c r="F60" s="128">
        <v>310</v>
      </c>
      <c r="G60" s="128">
        <v>60</v>
      </c>
      <c r="H60" s="129">
        <v>43</v>
      </c>
    </row>
    <row r="61" spans="2:8" ht="45.75" customHeight="1" x14ac:dyDescent="0.15">
      <c r="B61" s="127"/>
      <c r="C61" s="1188" t="s">
        <v>565</v>
      </c>
      <c r="D61" s="1189"/>
      <c r="E61" s="1190"/>
      <c r="F61" s="128">
        <v>29</v>
      </c>
      <c r="G61" s="128">
        <v>29</v>
      </c>
      <c r="H61" s="129">
        <v>29</v>
      </c>
    </row>
    <row r="62" spans="2:8" ht="45.75" customHeight="1" thickBot="1" x14ac:dyDescent="0.2">
      <c r="B62" s="130"/>
      <c r="C62" s="1191" t="s">
        <v>566</v>
      </c>
      <c r="D62" s="1192"/>
      <c r="E62" s="1193"/>
      <c r="F62" s="131">
        <v>27</v>
      </c>
      <c r="G62" s="131">
        <v>27</v>
      </c>
      <c r="H62" s="132">
        <v>27</v>
      </c>
    </row>
    <row r="63" spans="2:8" ht="52.5" customHeight="1" thickBot="1" x14ac:dyDescent="0.2">
      <c r="B63" s="133"/>
      <c r="C63" s="1194" t="s">
        <v>49</v>
      </c>
      <c r="D63" s="1194"/>
      <c r="E63" s="1195"/>
      <c r="F63" s="134">
        <v>1701</v>
      </c>
      <c r="G63" s="134">
        <v>1433</v>
      </c>
      <c r="H63" s="135">
        <v>1361</v>
      </c>
    </row>
    <row r="64" spans="2:8" x14ac:dyDescent="0.15"/>
  </sheetData>
  <sheetProtection algorithmName="SHA-512" hashValue="sU28fYSniQFXHBH87jLfm9zCZhEyH5AYYlGKJoX8tfbN3wfkeApP7k9SVW1kRRT2iCgjGhXVwE4zxEkuXgXVyw==" saltValue="ftWtp93TRAAEDTa8+Yjd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529</v>
      </c>
      <c r="G2" s="149"/>
      <c r="H2" s="150"/>
    </row>
    <row r="3" spans="1:8" x14ac:dyDescent="0.15">
      <c r="A3" s="146" t="s">
        <v>522</v>
      </c>
      <c r="B3" s="151"/>
      <c r="C3" s="152"/>
      <c r="D3" s="153">
        <v>274143</v>
      </c>
      <c r="E3" s="154"/>
      <c r="F3" s="155">
        <v>316937</v>
      </c>
      <c r="G3" s="156"/>
      <c r="H3" s="157"/>
    </row>
    <row r="4" spans="1:8" x14ac:dyDescent="0.15">
      <c r="A4" s="158"/>
      <c r="B4" s="159"/>
      <c r="C4" s="160"/>
      <c r="D4" s="161">
        <v>67250</v>
      </c>
      <c r="E4" s="162"/>
      <c r="F4" s="163">
        <v>199150</v>
      </c>
      <c r="G4" s="164"/>
      <c r="H4" s="165"/>
    </row>
    <row r="5" spans="1:8" x14ac:dyDescent="0.15">
      <c r="A5" s="146" t="s">
        <v>524</v>
      </c>
      <c r="B5" s="151"/>
      <c r="C5" s="152"/>
      <c r="D5" s="153">
        <v>379484</v>
      </c>
      <c r="E5" s="154"/>
      <c r="F5" s="155">
        <v>332350</v>
      </c>
      <c r="G5" s="156"/>
      <c r="H5" s="157"/>
    </row>
    <row r="6" spans="1:8" x14ac:dyDescent="0.15">
      <c r="A6" s="158"/>
      <c r="B6" s="159"/>
      <c r="C6" s="160"/>
      <c r="D6" s="161">
        <v>336123</v>
      </c>
      <c r="E6" s="162"/>
      <c r="F6" s="163">
        <v>200453</v>
      </c>
      <c r="G6" s="164"/>
      <c r="H6" s="165"/>
    </row>
    <row r="7" spans="1:8" x14ac:dyDescent="0.15">
      <c r="A7" s="146" t="s">
        <v>525</v>
      </c>
      <c r="B7" s="151"/>
      <c r="C7" s="152"/>
      <c r="D7" s="153">
        <v>857444</v>
      </c>
      <c r="E7" s="154"/>
      <c r="F7" s="155">
        <v>362690</v>
      </c>
      <c r="G7" s="156"/>
      <c r="H7" s="157"/>
    </row>
    <row r="8" spans="1:8" x14ac:dyDescent="0.15">
      <c r="A8" s="158"/>
      <c r="B8" s="159"/>
      <c r="C8" s="160"/>
      <c r="D8" s="161">
        <v>557064</v>
      </c>
      <c r="E8" s="162"/>
      <c r="F8" s="163">
        <v>172580</v>
      </c>
      <c r="G8" s="164"/>
      <c r="H8" s="165"/>
    </row>
    <row r="9" spans="1:8" x14ac:dyDescent="0.15">
      <c r="A9" s="146" t="s">
        <v>526</v>
      </c>
      <c r="B9" s="151"/>
      <c r="C9" s="152"/>
      <c r="D9" s="153">
        <v>1226628</v>
      </c>
      <c r="E9" s="154"/>
      <c r="F9" s="155">
        <v>296093</v>
      </c>
      <c r="G9" s="156"/>
      <c r="H9" s="157"/>
    </row>
    <row r="10" spans="1:8" x14ac:dyDescent="0.15">
      <c r="A10" s="158"/>
      <c r="B10" s="159"/>
      <c r="C10" s="160"/>
      <c r="D10" s="161">
        <v>928507</v>
      </c>
      <c r="E10" s="162"/>
      <c r="F10" s="163">
        <v>140545</v>
      </c>
      <c r="G10" s="164"/>
      <c r="H10" s="165"/>
    </row>
    <row r="11" spans="1:8" x14ac:dyDescent="0.15">
      <c r="A11" s="146" t="s">
        <v>527</v>
      </c>
      <c r="B11" s="151"/>
      <c r="C11" s="152"/>
      <c r="D11" s="153">
        <v>50039</v>
      </c>
      <c r="E11" s="154"/>
      <c r="F11" s="155">
        <v>308655</v>
      </c>
      <c r="G11" s="156"/>
      <c r="H11" s="157"/>
    </row>
    <row r="12" spans="1:8" x14ac:dyDescent="0.15">
      <c r="A12" s="158"/>
      <c r="B12" s="159"/>
      <c r="C12" s="166"/>
      <c r="D12" s="161">
        <v>50039</v>
      </c>
      <c r="E12" s="162"/>
      <c r="F12" s="163">
        <v>169887</v>
      </c>
      <c r="G12" s="164"/>
      <c r="H12" s="165"/>
    </row>
    <row r="13" spans="1:8" x14ac:dyDescent="0.15">
      <c r="A13" s="146"/>
      <c r="B13" s="151"/>
      <c r="C13" s="152"/>
      <c r="D13" s="153">
        <v>557548</v>
      </c>
      <c r="E13" s="154"/>
      <c r="F13" s="155">
        <v>323345</v>
      </c>
      <c r="G13" s="167"/>
      <c r="H13" s="157"/>
    </row>
    <row r="14" spans="1:8" x14ac:dyDescent="0.15">
      <c r="A14" s="158"/>
      <c r="B14" s="159"/>
      <c r="C14" s="160"/>
      <c r="D14" s="161">
        <v>387797</v>
      </c>
      <c r="E14" s="162"/>
      <c r="F14" s="163">
        <v>176523</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8.2200000000000006</v>
      </c>
      <c r="C19" s="168">
        <f>ROUND(VALUE(SUBSTITUTE(実質収支比率等に係る経年分析!G$48,"▲","-")),2)</f>
        <v>7.41</v>
      </c>
      <c r="D19" s="168">
        <f>ROUND(VALUE(SUBSTITUTE(実質収支比率等に係る経年分析!H$48,"▲","-")),2)</f>
        <v>7.81</v>
      </c>
      <c r="E19" s="168">
        <f>ROUND(VALUE(SUBSTITUTE(実質収支比率等に係る経年分析!I$48,"▲","-")),2)</f>
        <v>3.94</v>
      </c>
      <c r="F19" s="168">
        <f>ROUND(VALUE(SUBSTITUTE(実質収支比率等に係る経年分析!J$48,"▲","-")),2)</f>
        <v>3.7</v>
      </c>
    </row>
    <row r="20" spans="1:11" x14ac:dyDescent="0.15">
      <c r="A20" s="168" t="s">
        <v>53</v>
      </c>
      <c r="B20" s="168">
        <f>ROUND(VALUE(SUBSTITUTE(実質収支比率等に係る経年分析!F$47,"▲","-")),2)</f>
        <v>74.75</v>
      </c>
      <c r="C20" s="168">
        <f>ROUND(VALUE(SUBSTITUTE(実質収支比率等に係る経年分析!G$47,"▲","-")),2)</f>
        <v>62.03</v>
      </c>
      <c r="D20" s="168">
        <f>ROUND(VALUE(SUBSTITUTE(実質収支比率等に係る経年分析!H$47,"▲","-")),2)</f>
        <v>53.39</v>
      </c>
      <c r="E20" s="168">
        <f>ROUND(VALUE(SUBSTITUTE(実質収支比率等に係る経年分析!I$47,"▲","-")),2)</f>
        <v>53.73</v>
      </c>
      <c r="F20" s="168">
        <f>ROUND(VALUE(SUBSTITUTE(実質収支比率等に係る経年分析!J$47,"▲","-")),2)</f>
        <v>53.94</v>
      </c>
    </row>
    <row r="21" spans="1:11" x14ac:dyDescent="0.15">
      <c r="A21" s="168" t="s">
        <v>54</v>
      </c>
      <c r="B21" s="168">
        <f>IF(ISNUMBER(VALUE(SUBSTITUTE(実質収支比率等に係る経年分析!F$49,"▲","-"))),ROUND(VALUE(SUBSTITUTE(実質収支比率等に係る経年分析!F$49,"▲","-")),2),NA())</f>
        <v>-24.25</v>
      </c>
      <c r="C21" s="168">
        <f>IF(ISNUMBER(VALUE(SUBSTITUTE(実質収支比率等に係る経年分析!G$49,"▲","-"))),ROUND(VALUE(SUBSTITUTE(実質収支比率等に係る経年分析!G$49,"▲","-")),2),NA())</f>
        <v>-11.85</v>
      </c>
      <c r="D21" s="168">
        <f>IF(ISNUMBER(VALUE(SUBSTITUTE(実質収支比率等に係る経年分析!H$49,"▲","-"))),ROUND(VALUE(SUBSTITUTE(実質収支比率等に係る経年分析!H$49,"▲","-")),2),NA())</f>
        <v>1.52</v>
      </c>
      <c r="E21" s="168">
        <f>IF(ISNUMBER(VALUE(SUBSTITUTE(実質収支比率等に係る経年分析!I$49,"▲","-"))),ROUND(VALUE(SUBSTITUTE(実質収支比率等に係る経年分析!I$49,"▲","-")),2),NA())</f>
        <v>-3.9</v>
      </c>
      <c r="F21" s="168">
        <f>IF(ISNUMBER(VALUE(SUBSTITUTE(実質収支比率等に係る経年分析!J$49,"▲","-"))),ROUND(VALUE(SUBSTITUTE(実質収支比率等に係る経年分析!J$49,"▲","-")),2),NA())</f>
        <v>-1.59</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0.88</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1.1200000000000001</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1.01</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1</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0.02</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水源の里保健休養施設事業特別会計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0.37</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0.28000000000000003</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0.35</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0.01</v>
      </c>
    </row>
    <row r="30" spans="1:11" x14ac:dyDescent="0.15">
      <c r="A30" s="169" t="str">
        <f>IF(連結実質赤字比率に係る赤字・黒字の構成分析!C$40="",NA(),連結実質赤字比率に係る赤字・黒字の構成分析!C$40)</f>
        <v>国民健康保険特別会計直診勘定</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0.24</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0.17</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0.14000000000000001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0.02</v>
      </c>
    </row>
    <row r="31" spans="1:11" x14ac:dyDescent="0.15">
      <c r="A31" s="169" t="str">
        <f>IF(連結実質赤字比率に係る赤字・黒字の構成分析!C$39="",NA(),連結実質赤字比率に係る赤字・黒字の構成分析!C$39)</f>
        <v>介護サービス事業特別会計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0.04</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7.0000000000000007E-2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0.08</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0.09</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v>
      </c>
    </row>
    <row r="32" spans="1:11" x14ac:dyDescent="0.15">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0.37</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0.33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0.42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0.42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0.17</v>
      </c>
    </row>
    <row r="33" spans="1:16" x14ac:dyDescent="0.15">
      <c r="A33" s="169" t="str">
        <f>IF(連結実質赤字比率に係る赤字・黒字の構成分析!C$37="",NA(),連結実質赤字比率に係る赤字・黒字の構成分析!C$37)</f>
        <v>教育奨励資金特別会計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0.28999999999999998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0.33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0.32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0.49</v>
      </c>
    </row>
    <row r="34" spans="1:16" x14ac:dyDescent="0.15">
      <c r="A34" s="169" t="str">
        <f>IF(連結実質赤字比率に係る赤字・黒字の構成分析!C$36="",NA(),連結実質赤字比率に係る赤字・黒字の構成分析!C$36)</f>
        <v>国民健康保険特別会計事業勘定</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0.38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1.22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1.39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0.48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0.72</v>
      </c>
    </row>
    <row r="35" spans="1:16" x14ac:dyDescent="0.15">
      <c r="A35" s="169" t="str">
        <f>IF(連結実質赤字比率に係る赤字・黒字の構成分析!C$35="",NA(),連結実質赤字比率に係る赤字・黒字の構成分析!C$35)</f>
        <v>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1.86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2.52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3.73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3.85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2.12</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7.86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6.64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7.14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3.15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3.15</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132</v>
      </c>
      <c r="E42" s="170"/>
      <c r="F42" s="170"/>
      <c r="G42" s="170">
        <f>'実質公債費比率（分子）の構造'!L$52</f>
        <v>125</v>
      </c>
      <c r="H42" s="170"/>
      <c r="I42" s="170"/>
      <c r="J42" s="170">
        <f>'実質公債費比率（分子）の構造'!M$52</f>
        <v>135</v>
      </c>
      <c r="K42" s="170"/>
      <c r="L42" s="170"/>
      <c r="M42" s="170">
        <f>'実質公債費比率（分子）の構造'!N$52</f>
        <v>136</v>
      </c>
      <c r="N42" s="170"/>
      <c r="O42" s="170"/>
      <c r="P42" s="170">
        <f>'実質公債費比率（分子）の構造'!O$52</f>
        <v>135</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t="str">
        <f>'実質公債費比率（分子）の構造'!K$49</f>
        <v>-</v>
      </c>
      <c r="C45" s="170"/>
      <c r="D45" s="170"/>
      <c r="E45" s="170" t="str">
        <f>'実質公債費比率（分子）の構造'!L$49</f>
        <v>-</v>
      </c>
      <c r="F45" s="170"/>
      <c r="G45" s="170"/>
      <c r="H45" s="170">
        <f>'実質公債費比率（分子）の構造'!M$49</f>
        <v>0</v>
      </c>
      <c r="I45" s="170"/>
      <c r="J45" s="170"/>
      <c r="K45" s="170">
        <f>'実質公債費比率（分子）の構造'!N$49</f>
        <v>0</v>
      </c>
      <c r="L45" s="170"/>
      <c r="M45" s="170"/>
      <c r="N45" s="170">
        <f>'実質公債費比率（分子）の構造'!O$49</f>
        <v>0</v>
      </c>
      <c r="O45" s="170"/>
      <c r="P45" s="170"/>
    </row>
    <row r="46" spans="1:16" x14ac:dyDescent="0.15">
      <c r="A46" s="170" t="s">
        <v>64</v>
      </c>
      <c r="B46" s="170">
        <f>'実質公債費比率（分子）の構造'!K$48</f>
        <v>25</v>
      </c>
      <c r="C46" s="170"/>
      <c r="D46" s="170"/>
      <c r="E46" s="170">
        <f>'実質公債費比率（分子）の構造'!L$48</f>
        <v>30</v>
      </c>
      <c r="F46" s="170"/>
      <c r="G46" s="170"/>
      <c r="H46" s="170">
        <f>'実質公債費比率（分子）の構造'!M$48</f>
        <v>29</v>
      </c>
      <c r="I46" s="170"/>
      <c r="J46" s="170"/>
      <c r="K46" s="170">
        <f>'実質公債費比率（分子）の構造'!N$48</f>
        <v>27</v>
      </c>
      <c r="L46" s="170"/>
      <c r="M46" s="170"/>
      <c r="N46" s="170">
        <f>'実質公債費比率（分子）の構造'!O$48</f>
        <v>30</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141</v>
      </c>
      <c r="C49" s="170"/>
      <c r="D49" s="170"/>
      <c r="E49" s="170">
        <f>'実質公債費比率（分子）の構造'!L$45</f>
        <v>139</v>
      </c>
      <c r="F49" s="170"/>
      <c r="G49" s="170"/>
      <c r="H49" s="170">
        <f>'実質公債費比率（分子）の構造'!M$45</f>
        <v>159</v>
      </c>
      <c r="I49" s="170"/>
      <c r="J49" s="170"/>
      <c r="K49" s="170">
        <f>'実質公債費比率（分子）の構造'!N$45</f>
        <v>167</v>
      </c>
      <c r="L49" s="170"/>
      <c r="M49" s="170"/>
      <c r="N49" s="170">
        <f>'実質公債費比率（分子）の構造'!O$45</f>
        <v>185</v>
      </c>
      <c r="O49" s="170"/>
      <c r="P49" s="170"/>
    </row>
    <row r="50" spans="1:16" x14ac:dyDescent="0.15">
      <c r="A50" s="170" t="s">
        <v>67</v>
      </c>
      <c r="B50" s="170" t="e">
        <f>NA()</f>
        <v>#N/A</v>
      </c>
      <c r="C50" s="170">
        <f>IF(ISNUMBER('実質公債費比率（分子）の構造'!K$53),'実質公債費比率（分子）の構造'!K$53,NA())</f>
        <v>34</v>
      </c>
      <c r="D50" s="170" t="e">
        <f>NA()</f>
        <v>#N/A</v>
      </c>
      <c r="E50" s="170" t="e">
        <f>NA()</f>
        <v>#N/A</v>
      </c>
      <c r="F50" s="170">
        <f>IF(ISNUMBER('実質公債費比率（分子）の構造'!L$53),'実質公債費比率（分子）の構造'!L$53,NA())</f>
        <v>44</v>
      </c>
      <c r="G50" s="170" t="e">
        <f>NA()</f>
        <v>#N/A</v>
      </c>
      <c r="H50" s="170" t="e">
        <f>NA()</f>
        <v>#N/A</v>
      </c>
      <c r="I50" s="170">
        <f>IF(ISNUMBER('実質公債費比率（分子）の構造'!M$53),'実質公債費比率（分子）の構造'!M$53,NA())</f>
        <v>53</v>
      </c>
      <c r="J50" s="170" t="e">
        <f>NA()</f>
        <v>#N/A</v>
      </c>
      <c r="K50" s="170" t="e">
        <f>NA()</f>
        <v>#N/A</v>
      </c>
      <c r="L50" s="170">
        <f>IF(ISNUMBER('実質公債費比率（分子）の構造'!N$53),'実質公債費比率（分子）の構造'!N$53,NA())</f>
        <v>58</v>
      </c>
      <c r="M50" s="170" t="e">
        <f>NA()</f>
        <v>#N/A</v>
      </c>
      <c r="N50" s="170" t="e">
        <f>NA()</f>
        <v>#N/A</v>
      </c>
      <c r="O50" s="170">
        <f>IF(ISNUMBER('実質公債費比率（分子）の構造'!O$53),'実質公債費比率（分子）の構造'!O$53,NA())</f>
        <v>80</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1315</v>
      </c>
      <c r="E56" s="169"/>
      <c r="F56" s="169"/>
      <c r="G56" s="169">
        <f>'将来負担比率（分子）の構造'!J$52</f>
        <v>1329</v>
      </c>
      <c r="H56" s="169"/>
      <c r="I56" s="169"/>
      <c r="J56" s="169">
        <f>'将来負担比率（分子）の構造'!K$52</f>
        <v>1388</v>
      </c>
      <c r="K56" s="169"/>
      <c r="L56" s="169"/>
      <c r="M56" s="169">
        <f>'将来負担比率（分子）の構造'!L$52</f>
        <v>1444</v>
      </c>
      <c r="N56" s="169"/>
      <c r="O56" s="169"/>
      <c r="P56" s="169">
        <f>'将来負担比率（分子）の構造'!M$52</f>
        <v>1381</v>
      </c>
    </row>
    <row r="57" spans="1:16" x14ac:dyDescent="0.15">
      <c r="A57" s="169" t="s">
        <v>42</v>
      </c>
      <c r="B57" s="169"/>
      <c r="C57" s="169"/>
      <c r="D57" s="169">
        <f>'将来負担比率（分子）の構造'!I$51</f>
        <v>178</v>
      </c>
      <c r="E57" s="169"/>
      <c r="F57" s="169"/>
      <c r="G57" s="169">
        <f>'将来負担比率（分子）の構造'!J$51</f>
        <v>160</v>
      </c>
      <c r="H57" s="169"/>
      <c r="I57" s="169"/>
      <c r="J57" s="169">
        <f>'将来負担比率（分子）の構造'!K$51</f>
        <v>140</v>
      </c>
      <c r="K57" s="169"/>
      <c r="L57" s="169"/>
      <c r="M57" s="169">
        <f>'将来負担比率（分子）の構造'!L$51</f>
        <v>123</v>
      </c>
      <c r="N57" s="169"/>
      <c r="O57" s="169"/>
      <c r="P57" s="169">
        <f>'将来負担比率（分子）の構造'!M$51</f>
        <v>106</v>
      </c>
    </row>
    <row r="58" spans="1:16" x14ac:dyDescent="0.15">
      <c r="A58" s="169" t="s">
        <v>41</v>
      </c>
      <c r="B58" s="169"/>
      <c r="C58" s="169"/>
      <c r="D58" s="169">
        <f>'将来負担比率（分子）の構造'!I$50</f>
        <v>2228</v>
      </c>
      <c r="E58" s="169"/>
      <c r="F58" s="169"/>
      <c r="G58" s="169">
        <f>'将来負担比率（分子）の構造'!J$50</f>
        <v>2057</v>
      </c>
      <c r="H58" s="169"/>
      <c r="I58" s="169"/>
      <c r="J58" s="169">
        <f>'将来負担比率（分子）の構造'!K$50</f>
        <v>1860</v>
      </c>
      <c r="K58" s="169"/>
      <c r="L58" s="169"/>
      <c r="M58" s="169">
        <f>'将来負担比率（分子）の構造'!L$50</f>
        <v>1605</v>
      </c>
      <c r="N58" s="169"/>
      <c r="O58" s="169"/>
      <c r="P58" s="169">
        <f>'将来負担比率（分子）の構造'!M$50</f>
        <v>1534</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175</v>
      </c>
      <c r="C62" s="169"/>
      <c r="D62" s="169"/>
      <c r="E62" s="169">
        <f>'将来負担比率（分子）の構造'!J$45</f>
        <v>170</v>
      </c>
      <c r="F62" s="169"/>
      <c r="G62" s="169"/>
      <c r="H62" s="169">
        <f>'将来負担比率（分子）の構造'!K$45</f>
        <v>181</v>
      </c>
      <c r="I62" s="169"/>
      <c r="J62" s="169"/>
      <c r="K62" s="169">
        <f>'将来負担比率（分子）の構造'!L$45</f>
        <v>163</v>
      </c>
      <c r="L62" s="169"/>
      <c r="M62" s="169"/>
      <c r="N62" s="169">
        <f>'将来負担比率（分子）の構造'!M$45</f>
        <v>163</v>
      </c>
      <c r="O62" s="169"/>
      <c r="P62" s="169"/>
    </row>
    <row r="63" spans="1:16" x14ac:dyDescent="0.15">
      <c r="A63" s="169" t="s">
        <v>34</v>
      </c>
      <c r="B63" s="169">
        <f>'将来負担比率（分子）の構造'!I$44</f>
        <v>9</v>
      </c>
      <c r="C63" s="169"/>
      <c r="D63" s="169"/>
      <c r="E63" s="169">
        <f>'将来負担比率（分子）の構造'!J$44</f>
        <v>8</v>
      </c>
      <c r="F63" s="169"/>
      <c r="G63" s="169"/>
      <c r="H63" s="169">
        <f>'将来負担比率（分子）の構造'!K$44</f>
        <v>5</v>
      </c>
      <c r="I63" s="169"/>
      <c r="J63" s="169"/>
      <c r="K63" s="169">
        <f>'将来負担比率（分子）の構造'!L$44</f>
        <v>4</v>
      </c>
      <c r="L63" s="169"/>
      <c r="M63" s="169"/>
      <c r="N63" s="169">
        <f>'将来負担比率（分子）の構造'!M$44</f>
        <v>3</v>
      </c>
      <c r="O63" s="169"/>
      <c r="P63" s="169"/>
    </row>
    <row r="64" spans="1:16" x14ac:dyDescent="0.15">
      <c r="A64" s="169" t="s">
        <v>33</v>
      </c>
      <c r="B64" s="169">
        <f>'将来負担比率（分子）の構造'!I$43</f>
        <v>427</v>
      </c>
      <c r="C64" s="169"/>
      <c r="D64" s="169"/>
      <c r="E64" s="169">
        <f>'将来負担比率（分子）の構造'!J$43</f>
        <v>534</v>
      </c>
      <c r="F64" s="169"/>
      <c r="G64" s="169"/>
      <c r="H64" s="169">
        <f>'将来負担比率（分子）の構造'!K$43</f>
        <v>490</v>
      </c>
      <c r="I64" s="169"/>
      <c r="J64" s="169"/>
      <c r="K64" s="169">
        <f>'将来負担比率（分子）の構造'!L$43</f>
        <v>487</v>
      </c>
      <c r="L64" s="169"/>
      <c r="M64" s="169"/>
      <c r="N64" s="169">
        <f>'将来負担比率（分子）の構造'!M$43</f>
        <v>442</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1377</v>
      </c>
      <c r="C66" s="169"/>
      <c r="D66" s="169"/>
      <c r="E66" s="169">
        <f>'将来負担比率（分子）の構造'!J$41</f>
        <v>1419</v>
      </c>
      <c r="F66" s="169"/>
      <c r="G66" s="169"/>
      <c r="H66" s="169">
        <f>'将来負担比率（分子）の構造'!K$41</f>
        <v>1541</v>
      </c>
      <c r="I66" s="169"/>
      <c r="J66" s="169"/>
      <c r="K66" s="169">
        <f>'将来負担比率（分子）の構造'!L$41</f>
        <v>1787</v>
      </c>
      <c r="L66" s="169"/>
      <c r="M66" s="169"/>
      <c r="N66" s="169">
        <f>'将来負担比率（分子）の構造'!M$41</f>
        <v>1647</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441</v>
      </c>
      <c r="C72" s="173">
        <f>基金残高に係る経年分析!G55</f>
        <v>441</v>
      </c>
      <c r="D72" s="173">
        <f>基金残高に係る経年分析!H55</f>
        <v>431</v>
      </c>
    </row>
    <row r="73" spans="1:16" x14ac:dyDescent="0.15">
      <c r="A73" s="172" t="s">
        <v>74</v>
      </c>
      <c r="B73" s="173">
        <f>基金残高に係る経年分析!F56</f>
        <v>290</v>
      </c>
      <c r="C73" s="173">
        <f>基金残高に係る経年分析!G56</f>
        <v>290</v>
      </c>
      <c r="D73" s="173">
        <f>基金残高に係る経年分析!H56</f>
        <v>293</v>
      </c>
    </row>
    <row r="74" spans="1:16" x14ac:dyDescent="0.15">
      <c r="A74" s="172" t="s">
        <v>75</v>
      </c>
      <c r="B74" s="173">
        <f>基金残高に係る経年分析!F57</f>
        <v>970</v>
      </c>
      <c r="C74" s="173">
        <f>基金残高に係る経年分析!G57</f>
        <v>701</v>
      </c>
      <c r="D74" s="173">
        <f>基金残高に係る経年分析!H57</f>
        <v>636</v>
      </c>
    </row>
  </sheetData>
  <sheetProtection algorithmName="SHA-512" hashValue="S2qhiKW8GFTS301nrnboWTNZ3JrwYzLKugcNhcM4P6nzEL/fwFz9iI5ASndAfZL+iQElHg2NeB6ejV0BYiFvLA==" saltValue="Jka+UgltiG/aDmrshxCk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雨宮 真澄</cp:lastModifiedBy>
  <dcterms:created xsi:type="dcterms:W3CDTF">2025-02-19T02:25:37Z</dcterms:created>
  <dcterms:modified xsi:type="dcterms:W3CDTF">2025-03-21T03:03:02Z</dcterms:modified>
  <cp:category/>
</cp:coreProperties>
</file>