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5決算\02_財政状況資料集の作成について\04_最新データ\"/>
    </mc:Choice>
  </mc:AlternateContent>
  <xr:revisionPtr revIDLastSave="0" documentId="13_ncr:1_{3D3FB1BA-7C8A-41E3-A496-F746EBA03410}" xr6:coauthVersionLast="47" xr6:coauthVersionMax="47" xr10:uidLastSave="{00000000-0000-0000-0000-000000000000}"/>
  <bookViews>
    <workbookView xWindow="-108" yWindow="-108" windowWidth="30936" windowHeight="16776" tabRatio="90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BW34" i="10"/>
  <c r="BW35" i="10" s="1"/>
  <c r="BW36" i="10" s="1"/>
  <c r="BW37" i="10" s="1"/>
  <c r="BW38" i="10" s="1"/>
  <c r="BW39" i="10" s="1"/>
  <c r="BW40" i="10" s="1"/>
  <c r="BW41" i="10" s="1"/>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<sst xmlns="http://schemas.openxmlformats.org/spreadsheetml/2006/main" count="1133" uniqueCount="561">
  <si>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</si>
  <si>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</si>
  <si>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</si>
  <si>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</si>
  <si>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</si>
  <si>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</si>
  <si>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</si>
  <si>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</si>
  <si>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</si>
  <si>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</si>
  <si>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</si>
  <si>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</si>
  <si>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</si>
  <si>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</si>
  <si>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</si>
  <si>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</si>
  <si>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</si>
  <si>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</si>
  <si>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</si>
  <si>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</si>
  <si>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</si>
  <si>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</si>
  <si>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</si>
  <si>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</si>
  <si>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</si>
  <si>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</si>
  <si>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</si>
  <si>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</si>
  <si>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</si>
  <si>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</si>
  <si>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</si>
  <si>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</si>
  <si>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</si>
  <si>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</si>
  <si>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</si>
  <si>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</si>
  <si>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</si>
  <si>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</si>
  <si>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</si>
  <si>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</si>
  <si>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</si>
  <si>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</si>
  <si>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</si>
  <si>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</si>
  <si>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</si>
  <si>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</si>
  <si>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</si>
  <si>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</si>
  <si>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</si>
  <si>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</si>
  <si>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</si>
  <si>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</si>
  <si>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</si>
  <si>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</si>
  <si>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</si>
  <si>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</si>
  <si>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</si>
  <si>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</si>
  <si>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</si>
  <si>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</si>
  <si>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</si>
  <si>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</si>
  <si>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</si>
  <si>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</si>
  <si>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</si>
  <si>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</si>
  <si>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</si>
  <si>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</si>
  <si>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</si>
  <si>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</si>
  <si>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</si>
  <si>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</si>
  <si>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</si>
  <si>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</si>
  <si>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</si>
  <si>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</si>
  <si>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</si>
  <si>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</si>
  <si>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</si>
  <si>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</si>
  <si>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</si>
  <si>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</si>
  <si>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</si>
  <si>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</si>
  <si>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</si>
  <si>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</si>
  <si>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</si>
  <si>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</si>
  <si>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</si>
  <si>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</si>
  <si>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</si>
  <si>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</si>
  <si>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</si>
  <si>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</si>
  <si>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道志村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</si>
  <si>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</si>
  <si>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</si>
  <si>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</si>
  <si>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</si>
  <si>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</si>
  <si>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</si>
  <si>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</si>
  <si>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</si>
  <si>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</si>
  <si>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</si>
  <si>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</si>
  <si>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</si>
  <si>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</si>
  <si>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</si>
  <si>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</si>
  <si>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</si>
  <si>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</si>
  <si>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</si>
  <si>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</si>
  <si>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</si>
  <si>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</si>
  <si>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</si>
  <si>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</si>
  <si>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</si>
  <si>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</si>
  <si>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</si>
  <si>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</si>
  <si>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</si>
  <si>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</si>
  <si>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</si>
  <si>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</si>
  <si>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</si>
  <si>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</si>
  <si>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</si>
  <si>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</si>
  <si>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</si>
  <si>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</si>
  <si>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</si>
  <si>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</si>
  <si>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</si>
  <si>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</si>
  <si>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</si>
  <si>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</si>
  <si>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</si>
  <si>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</si>
  <si>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</si>
  <si>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</si>
  <si>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</si>
  <si>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</si>
  <si>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</si>
  <si>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</si>
  <si>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</si>
  <si>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</si>
  <si>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</si>
  <si>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</si>
  <si>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</si>
  <si>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</si>
  <si>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</si>
  <si>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</si>
  <si>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</si>
  <si>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</si>
  <si>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</si>
  <si>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</si>
  <si>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</si>
  <si>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</si>
  <si>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</si>
  <si>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</si>
  <si>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</si>
  <si>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</si>
  <si>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</si>
  <si>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</si>
  <si>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</si>
  <si>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</si>
  <si>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</si>
  <si>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</si>
  <si>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</si>
  <si>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</si>
  <si>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</si>
  <si>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</si>
  <si>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</si>
  <si>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</si>
  <si>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</si>
  <si>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</si>
  <si>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</si>
  <si>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</si>
  <si>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</si>
  <si>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</si>
  <si>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</si>
  <si>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</si>
  <si>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</si>
  <si>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</si>
  <si>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</si>
  <si>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</si>
  <si>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</si>
  <si>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</si>
  <si>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</si>
  <si>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</si>
  <si>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</si>
  <si>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</si>
  <si>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</si>
  <si>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</si>
  <si>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</si>
  <si>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</si>
  <si>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</si>
  <si>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</si>
  <si>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</si>
  <si>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</si>
  <si>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</si>
  <si>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山梨県道志村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</si>
  <si>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</si>
  <si>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</si>
  <si>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</si>
  <si>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</si>
  <si>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</si>
  <si>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</si>
  <si>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</si>
  <si>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</si>
  <si>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</si>
  <si>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</si>
  <si>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</si>
  <si>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</si>
  <si>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</si>
  <si>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</si>
  <si>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</si>
  <si>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</si>
  <si>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</si>
  <si>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</si>
  <si>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</si>
  <si>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</si>
  <si>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</si>
  <si>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</si>
  <si>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</si>
  <si>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</si>
  <si>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</si>
  <si>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</si>
  <si>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</si>
  <si>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</si>
  <si>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</si>
  <si>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</si>
  <si>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</si>
  <si>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</si>
  <si>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</si>
  <si>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</si>
  <si>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</si>
  <si>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</si>
  <si>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</si>
  <si>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</si>
  <si>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</si>
  <si>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</si>
  <si>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</si>
  <si>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</si>
  <si>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</si>
  <si>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</si>
  <si>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</si>
  <si>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</si>
  <si>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</si>
  <si>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</si>
  <si>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</si>
  <si>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</si>
  <si>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</si>
  <si>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</si>
  <si>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</si>
  <si>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</si>
  <si>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</si>
  <si>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</si>
  <si>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</si>
  <si>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</si>
  <si>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</si>
  <si>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</si>
  <si>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</si>
  <si>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</si>
  <si>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</si>
  <si>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</si>
  <si>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</si>
  <si>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</si>
  <si>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</si>
  <si>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</si>
  <si>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</si>
  <si>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</si>
  <si>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</si>
  <si>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</si>
  <si>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</si>
  <si>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</si>
  <si>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</si>
  <si>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</si>
  <si>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</si>
  <si>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</si>
  <si>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</si>
  <si>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</si>
  <si>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</si>
  <si>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</si>
  <si>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</si>
  <si>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</si>
  <si>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</si>
  <si>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</si>
  <si>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</si>
  <si>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</si>
  <si>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</si>
  <si>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</si>
  <si>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</si>
  <si>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</si>
  <si>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</si>
  <si>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</si>
  <si>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</si>
  <si>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</si>
  <si>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</si>
  <si>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</si>
  <si>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</si>
  <si>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</si>
  <si>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</si>
  <si>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</si>
  <si>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</si>
  <si>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</si>
  <si>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</si>
  <si>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</si>
  <si>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</si>
  <si>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</si>
  <si>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</si>
  <si>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</si>
  <si>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</si>
  <si>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</si>
  <si>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</si>
  <si>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</si>
  <si>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</si>
  <si>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</si>
  <si>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</si>
  <si>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</si>
  <si>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</si>
  <si>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</si>
  <si>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</si>
  <si>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</si>
  <si>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</si>
  <si>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</si>
  <si>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</si>
  <si>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</si>
  <si>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</si>
  <si>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</si>
  <si>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</si>
  <si>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</si>
  <si>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</si>
  <si>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</si>
  <si>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</si>
  <si>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</si>
  <si>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</si>
  <si>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</si>
  <si>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</si>
  <si>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</si>
  <si>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</si>
  <si>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</si>
  <si>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</si>
  <si>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</si>
  <si>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</si>
  <si>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</si>
  <si>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</si>
  <si>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</si>
  <si>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</si>
  <si>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</si>
  <si>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</si>
  <si>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</si>
  <si>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山梨県道志村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</si>
  <si>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</si>
  <si>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</si>
  <si>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</si>
  <si>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</si>
  <si>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</si>
  <si>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</si>
  <si>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</si>
  <si>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</si>
  <si>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</si>
  <si>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</si>
  <si>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</si>
  <si>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</si>
  <si>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</si>
  <si>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</si>
  <si>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</si>
  <si>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</si>
  <si>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</si>
  <si>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</si>
  <si>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</si>
  <si>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</si>
  <si>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</si>
  <si>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</si>
  <si>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</si>
  <si>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</si>
  <si>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</si>
  <si>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</si>
  <si>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</si>
  <si>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</si>
  <si>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</si>
  <si>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</si>
  <si>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</si>
  <si>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</si>
  <si>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</si>
  <si>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</si>
  <si>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</si>
  <si>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</si>
  <si>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介護保険サービス事業特別会計</t>
    <phoneticPr fontId="5"/>
  </si>
  <si>
    <t>簡易水道事業特別会計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</si>
  <si>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</si>
  <si>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</si>
  <si>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</si>
  <si>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</si>
  <si>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</si>
  <si>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</si>
  <si>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</si>
  <si>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</si>
  <si>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</si>
  <si>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</si>
  <si>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</si>
  <si>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</si>
  <si>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</si>
  <si>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</si>
  <si>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</si>
  <si>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</si>
  <si>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</si>
  <si>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</si>
  <si>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</si>
  <si>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</si>
  <si>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</si>
  <si>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</si>
  <si>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</si>
  <si>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</si>
  <si>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</si>
  <si>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</si>
  <si>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</si>
  <si>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</si>
  <si>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</si>
  <si>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</si>
  <si>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</si>
  <si>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</si>
  <si>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</si>
  <si>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</si>
  <si>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</si>
  <si>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</si>
  <si>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</si>
  <si>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</si>
  <si>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</si>
  <si>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</si>
  <si>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</si>
  <si>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</si>
  <si>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</si>
  <si>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</si>
  <si>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</si>
  <si>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</si>
  <si>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</si>
  <si>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</si>
  <si>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</si>
  <si>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</si>
  <si>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</si>
  <si>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</si>
  <si>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</si>
  <si>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</si>
  <si>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</si>
  <si>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</si>
  <si>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</si>
  <si>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</si>
  <si>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</si>
  <si>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</si>
  <si>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</si>
  <si>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</si>
  <si>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</si>
  <si>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</si>
  <si>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</si>
  <si>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</si>
  <si>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</si>
  <si>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</si>
  <si>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</si>
  <si>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</si>
  <si>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</si>
  <si>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</si>
  <si>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</si>
  <si>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</si>
  <si>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</si>
  <si>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</si>
  <si>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</si>
  <si>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</si>
  <si>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</si>
  <si>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</si>
  <si>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</si>
  <si>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</si>
  <si>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</si>
  <si>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</si>
  <si>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</si>
  <si>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</si>
  <si>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</si>
  <si>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</si>
  <si>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</si>
  <si>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</si>
  <si>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</si>
  <si>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</si>
  <si>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</si>
  <si>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</si>
  <si>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</si>
  <si>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</si>
  <si>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</si>
  <si>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</si>
  <si>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</si>
  <si>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</si>
  <si>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</si>
  <si>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</si>
  <si>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</si>
  <si>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</si>
  <si>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</si>
  <si>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</si>
  <si>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</si>
  <si>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</si>
  <si>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</si>
  <si>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</si>
  <si>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</si>
  <si>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</si>
  <si>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</si>
  <si>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</si>
  <si>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</si>
  <si>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</si>
  <si>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</si>
  <si>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</si>
  <si>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</si>
  <si>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</si>
  <si>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</si>
  <si>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</si>
  <si>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</si>
  <si>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</si>
  <si>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</si>
  <si>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</si>
  <si>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</si>
  <si>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</si>
  <si>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</si>
  <si>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</si>
  <si>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</si>
  <si>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</si>
  <si>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</si>
  <si>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</si>
  <si>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</si>
  <si>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</si>
  <si>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</si>
  <si>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1.01</t>
  </si>
  <si>
    <t>▲ 3.95</t>
  </si>
  <si>
    <t>一般会計</t>
  </si>
  <si>
    <t>介護保険特別会計</t>
  </si>
  <si>
    <t>国民健康保険特別会計</t>
  </si>
  <si>
    <t>簡易水道事業特別会計</t>
  </si>
  <si>
    <t>浄化槽事業特別会計</t>
  </si>
  <si>
    <t>後期高齢者医療特別会計</t>
  </si>
  <si>
    <t>介護保険サービス事業特別会計</t>
  </si>
  <si>
    <t>その他会計（赤字）</t>
  </si>
  <si>
    <t>その他会計（黒字）</t>
  </si>
  <si>
    <t>R01</t>
    <phoneticPr fontId="5"/>
  </si>
  <si>
    <t>R02</t>
    <phoneticPr fontId="5"/>
  </si>
  <si>
    <t>R03</t>
    <phoneticPr fontId="5"/>
  </si>
  <si>
    <t>R04</t>
    <phoneticPr fontId="5"/>
  </si>
  <si>
    <t>R05</t>
    <phoneticPr fontId="5"/>
  </si>
  <si>
    <t>-</t>
    <phoneticPr fontId="2"/>
  </si>
  <si>
    <t>富士・東部広域環境事務組合</t>
    <rPh sb="0" eb="2">
      <t>フジ</t>
    </rPh>
    <rPh sb="3" eb="5">
      <t>トウブ</t>
    </rPh>
    <rPh sb="5" eb="13">
      <t>コウイキカンキョウジムクミアイ</t>
    </rPh>
    <phoneticPr fontId="2"/>
  </si>
  <si>
    <t>山梨県市町村総合事務組合（一般会計）</t>
    <rPh sb="0" eb="12">
      <t>ヤマナシケンシチョウソンソウゴウジムクミアイ</t>
    </rPh>
    <rPh sb="13" eb="17">
      <t>イッパンカイケイ</t>
    </rPh>
    <phoneticPr fontId="2"/>
  </si>
  <si>
    <t>山梨県市町村総合事務組合（電子化事業及び会館管理・研修事業特別会計）</t>
    <rPh sb="0" eb="12">
      <t>ヤマナシケンシチョウソンソウゴウジムクミアイ</t>
    </rPh>
    <rPh sb="13" eb="19">
      <t>デンシカジギョウオヨ</t>
    </rPh>
    <rPh sb="20" eb="24">
      <t>カイカンカンリ</t>
    </rPh>
    <rPh sb="25" eb="33">
      <t>ケンシュウジギョウトクベツカイケイ</t>
    </rPh>
    <phoneticPr fontId="2"/>
  </si>
  <si>
    <t>山梨県市町村総合事務組合（一般廃棄物最終処分場事業特別会計）</t>
    <rPh sb="0" eb="3">
      <t>ヤマナシケン</t>
    </rPh>
    <rPh sb="3" eb="12">
      <t>シチョウソンソウゴウジムクミアイ</t>
    </rPh>
    <rPh sb="13" eb="18">
      <t>イッパンハイキブツ</t>
    </rPh>
    <rPh sb="18" eb="29">
      <t>サイシュウショブンジョウジギョウトクベツカイケイ</t>
    </rPh>
    <phoneticPr fontId="2"/>
  </si>
  <si>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4">
      <t>ジギョウヒ</t>
    </rPh>
    <rPh sb="24" eb="26">
      <t>トクベツ</t>
    </rPh>
    <rPh sb="26" eb="28">
      <t>カイケイ</t>
    </rPh>
    <phoneticPr fontId="2"/>
  </si>
  <si>
    <t>山梨県市町村総合事務組合（交通災害共済事業特別会計）</t>
    <rPh sb="0" eb="12">
      <t>ヤマナシケンシチョウソンソウゴウジムクミアイ</t>
    </rPh>
    <rPh sb="13" eb="19">
      <t>コウツウサイガイキョウサイ</t>
    </rPh>
    <rPh sb="19" eb="21">
      <t>ジギョウ</t>
    </rPh>
    <rPh sb="21" eb="25">
      <t>トクベツカイケイ</t>
    </rPh>
    <phoneticPr fontId="2"/>
  </si>
  <si>
    <t>山梨県後期高齢者医療広域連合（一般会計）</t>
    <rPh sb="0" eb="3">
      <t>ヤマナシケン</t>
    </rPh>
    <rPh sb="3" eb="10">
      <t>コウキコウレイシャイリョウ</t>
    </rPh>
    <rPh sb="10" eb="14">
      <t>コウイキレンゴウ</t>
    </rPh>
    <rPh sb="15" eb="19">
      <t>イッパンカイケイ</t>
    </rPh>
    <phoneticPr fontId="10"/>
  </si>
  <si>
    <t>山梨県後期高齢者医療広域連合（特別会計）</t>
    <rPh sb="15" eb="17">
      <t>トクベツ</t>
    </rPh>
    <phoneticPr fontId="10"/>
  </si>
  <si>
    <t>（株）どうし</t>
    <phoneticPr fontId="2"/>
  </si>
  <si>
    <t>公共施設整備等基金</t>
    <rPh sb="0" eb="7">
      <t>コウキョウシセツセイビトウ</t>
    </rPh>
    <rPh sb="7" eb="9">
      <t>キキン</t>
    </rPh>
    <phoneticPr fontId="5"/>
  </si>
  <si>
    <t>人と自然が輝く水源の郷づくり道志村応援基金</t>
    <rPh sb="0" eb="1">
      <t>ヒト</t>
    </rPh>
    <rPh sb="14" eb="21">
      <t>ドウシムラオウエンキキン</t>
    </rPh>
    <phoneticPr fontId="2"/>
  </si>
  <si>
    <t>ふるさと振興資金</t>
    <rPh sb="4" eb="8">
      <t>シンコウシキン</t>
    </rPh>
    <phoneticPr fontId="2"/>
  </si>
  <si>
    <t>地域福祉資金</t>
    <rPh sb="0" eb="6">
      <t>チイキフクシシキン</t>
    </rPh>
    <phoneticPr fontId="2"/>
  </si>
  <si>
    <t>植草浩子水源林保全基金</t>
    <rPh sb="0" eb="11">
      <t>ウエクサヒロコスイゲンリンホゼンキキン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</si>
</sst>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353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B99E-4B10-9F14-827FD7B9DF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103515</c:v>
                </c:pt>
                <c:pt idx="1">
                  <c:v>129116</c:v>
                </c:pt>
                <c:pt idx="2">
                  <c:v>145341</c:v>
                </c:pt>
                <c:pt idx="3">
                  <c:v>300970</c:v>
                </c:pt>
                <c:pt idx="4">
                  <c:v>454948</c:v>
                </c:pt>
              </c:numCache>
            </c:numRef>
          </c:val>
          <c:smooth val="0"/>
          <c:extLst>
            <c:ext xmlns:c16="http://schemas.microsoft.com/office/drawing/2014/chart" uri="{C3380CC4-5D6E-409C-BE32-E72D297353CC}">
              <c16:uniqueId val="{00000001-B99E-4B10-9F14-827FD7B9DF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7.35</c:v>
                </c:pt>
                <c:pt idx="1">
                  <c:v>10.62</c:v>
                </c:pt>
                <c:pt idx="2">
                  <c:v>5.64</c:v>
                </c:pt>
                <c:pt idx="3">
                  <c:v>5.88</c:v>
                </c:pt>
                <c:pt idx="4">
                  <c:v>3.72</c:v>
                </c:pt>
              </c:numCache>
            </c:numRef>
          </c:val>
          <c:extLst>
            <c:ext xmlns:c16="http://schemas.microsoft.com/office/drawing/2014/chart" uri="{C3380CC4-5D6E-409C-BE32-E72D297353CC}">
              <c16:uniqueId val="{00000000-BFE6-4EE1-B35B-6314015BDE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48.27</c:v>
                </c:pt>
                <c:pt idx="1">
                  <c:v>44.47</c:v>
                </c:pt>
                <c:pt idx="2">
                  <c:v>40.14</c:v>
                </c:pt>
                <c:pt idx="3">
                  <c:v>43.46</c:v>
                </c:pt>
                <c:pt idx="4">
                  <c:v>46.95</c:v>
                </c:pt>
              </c:numCache>
            </c:numRef>
          </c:val>
          <c:extLst>
            <c:ext xmlns:c16="http://schemas.microsoft.com/office/drawing/2014/chart" uri="{C3380CC4-5D6E-409C-BE32-E72D297353CC}">
              <c16:uniqueId val="{00000001-BFE6-4EE1-B35B-6314015BDE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-1.01</c:v>
                </c:pt>
                <c:pt idx="1">
                  <c:v>3.85</c:v>
                </c:pt>
                <c:pt idx="2">
                  <c:v>-3.95</c:v>
                </c:pt>
                <c:pt idx="3">
                  <c:v>2.14</c:v>
                </c:pt>
                <c:pt idx="4">
                  <c:v>0.52</c:v>
                </c:pt>
              </c:numCache>
            </c:numRef>
          </c:val>
          <c:smooth val="0"/>
          <c:extLst>
            <c:ext xmlns:c16="http://schemas.microsoft.com/office/drawing/2014/chart" uri="{C3380CC4-5D6E-409C-BE32-E72D297353CC}">
              <c16:uniqueId val="{00000002-BFE6-4EE1-B35B-6314015BDE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C3C-4FCF-9899-CA377CF1B3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3C-4FCF-9899-CA377CF1B3B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C3C-4FCF-9899-CA377CF1B3B2}"/>
            </c:ext>
          </c:extLst>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C3C-4FCF-9899-CA377CF1B3B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C3C-4FCF-9899-CA377CF1B3B2}"/>
            </c:ext>
          </c:extLst>
        </c:ser>
        <c:ser>
          <c:idx val="5"/>
          <c:order val="5"/>
          <c:tx>
            <c:strRef>
              <c:f>データシート!$A$32</c:f>
              <c:strCache>
                <c:ptCount val="1"/>
                <c:pt idx="0">
                  <c:v>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C3C-4FCF-9899-CA377CF1B3B2}"/>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DC3C-4FCF-9899-CA377CF1B3B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0.69</c:v>
                </c:pt>
                <c:pt idx="2">
                  <c:v>#N/A</c:v>
                </c:pt>
                <c:pt idx="3">
                  <c:v>0.51</c:v>
                </c:pt>
                <c:pt idx="4">
                  <c:v>#N/A</c:v>
                </c:pt>
                <c:pt idx="5">
                  <c:v>0.47</c:v>
                </c:pt>
                <c:pt idx="6">
                  <c:v>#N/A</c:v>
                </c:pt>
                <c:pt idx="7">
                  <c:v>0.46</c:v>
                </c:pt>
                <c:pt idx="8">
                  <c:v>#N/A</c:v>
                </c:pt>
                <c:pt idx="9">
                  <c:v>0.43</c:v>
                </c:pt>
              </c:numCache>
            </c:numRef>
          </c:val>
          <c:extLst>
            <c:ext xmlns:c16="http://schemas.microsoft.com/office/drawing/2014/chart" uri="{C3380CC4-5D6E-409C-BE32-E72D297353CC}">
              <c16:uniqueId val="{00000007-DC3C-4FCF-9899-CA377CF1B3B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c:v>
                </c:pt>
                <c:pt idx="2">
                  <c:v>#N/A</c:v>
                </c:pt>
                <c:pt idx="3">
                  <c:v>1.1399999999999999</c:v>
                </c:pt>
                <c:pt idx="4">
                  <c:v>#N/A</c:v>
                </c:pt>
                <c:pt idx="5">
                  <c:v>0.97</c:v>
                </c:pt>
                <c:pt idx="6">
                  <c:v>#N/A</c:v>
                </c:pt>
                <c:pt idx="7">
                  <c:v>1.08</c:v>
                </c:pt>
                <c:pt idx="8">
                  <c:v>#N/A</c:v>
                </c:pt>
                <c:pt idx="9">
                  <c:v>1.18</c:v>
                </c:pt>
              </c:numCache>
            </c:numRef>
          </c:val>
          <c:extLst>
            <c:ext xmlns:c16="http://schemas.microsoft.com/office/drawing/2014/chart" uri="{C3380CC4-5D6E-409C-BE32-E72D297353CC}">
              <c16:uniqueId val="{00000008-DC3C-4FCF-9899-CA377CF1B3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7.34</c:v>
                </c:pt>
                <c:pt idx="2">
                  <c:v>#N/A</c:v>
                </c:pt>
                <c:pt idx="3">
                  <c:v>10.61</c:v>
                </c:pt>
                <c:pt idx="4">
                  <c:v>#N/A</c:v>
                </c:pt>
                <c:pt idx="5">
                  <c:v>5.63</c:v>
                </c:pt>
                <c:pt idx="6">
                  <c:v>#N/A</c:v>
                </c:pt>
                <c:pt idx="7">
                  <c:v>5.87</c:v>
                </c:pt>
                <c:pt idx="8">
                  <c:v>#N/A</c:v>
                </c:pt>
                <c:pt idx="9">
                  <c:v>3.71</c:v>
                </c:pt>
              </c:numCache>
            </c:numRef>
          </c:val>
          <c:extLst>
            <c:ext xmlns:c16="http://schemas.microsoft.com/office/drawing/2014/chart" uri="{C3380CC4-5D6E-409C-BE32-E72D297353CC}">
              <c16:uniqueId val="{00000009-DC3C-4FCF-9899-CA377CF1B3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306</c:v>
                </c:pt>
                <c:pt idx="5">
                  <c:v>331</c:v>
                </c:pt>
                <c:pt idx="8">
                  <c:v>319</c:v>
                </c:pt>
                <c:pt idx="11">
                  <c:v>294</c:v>
                </c:pt>
                <c:pt idx="14">
                  <c:v>289</c:v>
                </c:pt>
              </c:numCache>
            </c:numRef>
          </c:val>
          <c:extLst>
            <c:ext xmlns:c16="http://schemas.microsoft.com/office/drawing/2014/chart" uri="{C3380CC4-5D6E-409C-BE32-E72D297353CC}">
              <c16:uniqueId val="{00000000-68B5-4741-B6C6-7DC16D1CE3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B5-4741-B6C6-7DC16D1CE3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B5-4741-B6C6-7DC16D1CE3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B5-4741-B6C6-7DC16D1CE3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c:v>
                </c:pt>
                <c:pt idx="3">
                  <c:v>42</c:v>
                </c:pt>
                <c:pt idx="6">
                  <c:v>45</c:v>
                </c:pt>
                <c:pt idx="9">
                  <c:v>40</c:v>
                </c:pt>
                <c:pt idx="12">
                  <c:v>42</c:v>
                </c:pt>
              </c:numCache>
            </c:numRef>
          </c:val>
          <c:extLst>
            <c:ext xmlns:c16="http://schemas.microsoft.com/office/drawing/2014/chart" uri="{C3380CC4-5D6E-409C-BE32-E72D297353CC}">
              <c16:uniqueId val="{00000004-68B5-4741-B6C6-7DC16D1CE3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B5-4741-B6C6-7DC16D1CE3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B5-4741-B6C6-7DC16D1CE3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356</c:v>
                </c:pt>
                <c:pt idx="3">
                  <c:v>401</c:v>
                </c:pt>
                <c:pt idx="6">
                  <c:v>386</c:v>
                </c:pt>
                <c:pt idx="9">
                  <c:v>362</c:v>
                </c:pt>
                <c:pt idx="12">
                  <c:v>362</c:v>
                </c:pt>
              </c:numCache>
            </c:numRef>
          </c:val>
          <c:extLst>
            <c:ext xmlns:c16="http://schemas.microsoft.com/office/drawing/2014/chart" uri="{C3380CC4-5D6E-409C-BE32-E72D297353CC}">
              <c16:uniqueId val="{00000007-68B5-4741-B6C6-7DC16D1CE3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c:v>
                </c:pt>
                <c:pt idx="2">
                  <c:v>#N/A</c:v>
                </c:pt>
                <c:pt idx="3">
                  <c:v>#N/A</c:v>
                </c:pt>
                <c:pt idx="4">
                  <c:v>112</c:v>
                </c:pt>
                <c:pt idx="5">
                  <c:v>#N/A</c:v>
                </c:pt>
                <c:pt idx="6">
                  <c:v>#N/A</c:v>
                </c:pt>
                <c:pt idx="7">
                  <c:v>112</c:v>
                </c:pt>
                <c:pt idx="8">
                  <c:v>#N/A</c:v>
                </c:pt>
                <c:pt idx="9">
                  <c:v>#N/A</c:v>
                </c:pt>
                <c:pt idx="10">
                  <c:v>108</c:v>
                </c:pt>
                <c:pt idx="11">
                  <c:v>#N/A</c:v>
                </c:pt>
                <c:pt idx="12">
                  <c:v>#N/A</c:v>
                </c:pt>
                <c:pt idx="13">
                  <c:v>115</c:v>
                </c:pt>
                <c:pt idx="14">
                  <c:v>#N/A</c:v>
                </c:pt>
              </c:numCache>
            </c:numRef>
          </c:val>
          <c:smooth val="0"/>
          <c:extLst>
            <c:ext xmlns:c16="http://schemas.microsoft.com/office/drawing/2014/chart" uri="{C3380CC4-5D6E-409C-BE32-E72D297353CC}">
              <c16:uniqueId val="{00000008-68B5-4741-B6C6-7DC16D1CE3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2751</c:v>
                </c:pt>
                <c:pt idx="5">
                  <c:v>2666</c:v>
                </c:pt>
                <c:pt idx="8">
                  <c:v>2533</c:v>
                </c:pt>
                <c:pt idx="11">
                  <c:v>2550</c:v>
                </c:pt>
                <c:pt idx="14">
                  <c:v>2498</c:v>
                </c:pt>
              </c:numCache>
            </c:numRef>
          </c:val>
          <c:extLst>
            <c:ext xmlns:c16="http://schemas.microsoft.com/office/drawing/2014/chart" uri="{C3380CC4-5D6E-409C-BE32-E72D297353CC}">
              <c16:uniqueId val="{00000000-D50A-4F87-8782-C452A22CA4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276</c:v>
                </c:pt>
                <c:pt idx="5">
                  <c:v>274</c:v>
                </c:pt>
                <c:pt idx="8">
                  <c:v>276</c:v>
                </c:pt>
                <c:pt idx="11">
                  <c:v>201</c:v>
                </c:pt>
                <c:pt idx="14">
                  <c:v>303</c:v>
                </c:pt>
              </c:numCache>
            </c:numRef>
          </c:val>
          <c:extLst>
            <c:ext xmlns:c16="http://schemas.microsoft.com/office/drawing/2014/chart" uri="{C3380CC4-5D6E-409C-BE32-E72D297353CC}">
              <c16:uniqueId val="{00000001-D50A-4F87-8782-C452A22CA4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2120</c:v>
                </c:pt>
                <c:pt idx="5">
                  <c:v>2107</c:v>
                </c:pt>
                <c:pt idx="8">
                  <c:v>2458</c:v>
                </c:pt>
                <c:pt idx="11">
                  <c:v>2618</c:v>
                </c:pt>
                <c:pt idx="14">
                  <c:v>2664</c:v>
                </c:pt>
              </c:numCache>
            </c:numRef>
          </c:val>
          <c:extLst>
            <c:ext xmlns:c16="http://schemas.microsoft.com/office/drawing/2014/chart" uri="{C3380CC4-5D6E-409C-BE32-E72D297353CC}">
              <c16:uniqueId val="{00000002-D50A-4F87-8782-C452A22CA4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0A-4F87-8782-C452A22CA4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0A-4F87-8782-C452A22CA4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0A-4F87-8782-C452A22CA4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411</c:v>
                </c:pt>
                <c:pt idx="3">
                  <c:v>404</c:v>
                </c:pt>
                <c:pt idx="6">
                  <c:v>368</c:v>
                </c:pt>
                <c:pt idx="9">
                  <c:v>353</c:v>
                </c:pt>
                <c:pt idx="12">
                  <c:v>297</c:v>
                </c:pt>
              </c:numCache>
            </c:numRef>
          </c:val>
          <c:extLst>
            <c:ext xmlns:c16="http://schemas.microsoft.com/office/drawing/2014/chart" uri="{C3380CC4-5D6E-409C-BE32-E72D297353CC}">
              <c16:uniqueId val="{00000006-D50A-4F87-8782-C452A22CA4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c:v>
                </c:pt>
                <c:pt idx="3">
                  <c:v>4</c:v>
                </c:pt>
                <c:pt idx="6">
                  <c:v>10</c:v>
                </c:pt>
                <c:pt idx="9">
                  <c:v>12</c:v>
                </c:pt>
                <c:pt idx="12">
                  <c:v>13</c:v>
                </c:pt>
              </c:numCache>
            </c:numRef>
          </c:val>
          <c:extLst>
            <c:ext xmlns:c16="http://schemas.microsoft.com/office/drawing/2014/chart" uri="{C3380CC4-5D6E-409C-BE32-E72D297353CC}">
              <c16:uniqueId val="{00000007-D50A-4F87-8782-C452A22CA4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518</c:v>
                </c:pt>
                <c:pt idx="3">
                  <c:v>505</c:v>
                </c:pt>
                <c:pt idx="6">
                  <c:v>502</c:v>
                </c:pt>
                <c:pt idx="9">
                  <c:v>518</c:v>
                </c:pt>
                <c:pt idx="12">
                  <c:v>556</c:v>
                </c:pt>
              </c:numCache>
            </c:numRef>
          </c:val>
          <c:extLst>
            <c:ext xmlns:c16="http://schemas.microsoft.com/office/drawing/2014/chart" uri="{C3380CC4-5D6E-409C-BE32-E72D297353CC}">
              <c16:uniqueId val="{00000008-D50A-4F87-8782-C452A22CA4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50A-4F87-8782-C452A22CA4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3217</c:v>
                </c:pt>
                <c:pt idx="3">
                  <c:v>3028</c:v>
                </c:pt>
                <c:pt idx="6">
                  <c:v>2859</c:v>
                </c:pt>
                <c:pt idx="9">
                  <c:v>2900</c:v>
                </c:pt>
                <c:pt idx="12">
                  <c:v>3031</c:v>
                </c:pt>
              </c:numCache>
            </c:numRef>
          </c:val>
          <c:extLst>
            <c:ext xmlns:c16="http://schemas.microsoft.com/office/drawing/2014/chart" uri="{C3380CC4-5D6E-409C-BE32-E72D297353CC}">
              <c16:uniqueId val="{0000000A-D50A-4F87-8782-C452A22CA4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50A-4F87-8782-C452A22CA4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600</c:v>
                </c:pt>
                <c:pt idx="1">
                  <c:v>630</c:v>
                </c:pt>
                <c:pt idx="2">
                  <c:v>670</c:v>
                </c:pt>
              </c:numCache>
            </c:numRef>
          </c:val>
          <c:extLst>
            <c:ext xmlns:c16="http://schemas.microsoft.com/office/drawing/2014/chart" uri="{C3380CC4-5D6E-409C-BE32-E72D297353CC}">
              <c16:uniqueId val="{00000000-070E-4EB7-A2F4-54413B95CB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168</c:v>
                </c:pt>
                <c:pt idx="1">
                  <c:v>168</c:v>
                </c:pt>
                <c:pt idx="2">
                  <c:v>168</c:v>
                </c:pt>
              </c:numCache>
            </c:numRef>
          </c:val>
          <c:extLst>
            <c:ext xmlns:c16="http://schemas.microsoft.com/office/drawing/2014/chart" uri="{C3380CC4-5D6E-409C-BE32-E72D297353CC}">
              <c16:uniqueId val="{00000001-070E-4EB7-A2F4-54413B95CB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1484</c:v>
                </c:pt>
                <c:pt idx="1">
                  <c:v>1602</c:v>
                </c:pt>
                <c:pt idx="2">
                  <c:v>1599</c:v>
                </c:pt>
              </c:numCache>
            </c:numRef>
          </c:val>
          <c:extLst>
            <c:ext xmlns:c16="http://schemas.microsoft.com/office/drawing/2014/chart" uri="{C3380CC4-5D6E-409C-BE32-E72D297353CC}">
              <c16:uniqueId val="{00000002-070E-4EB7-A2F4-54413B95CB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
1,527
79.68
2,921,121
2,847,776
53,025
1,426,398
3,031,322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前年度と比較すると、基準財政需要額、基準財政収入額のどちらも減少しているが、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年間平均の財政力指数は変動がなく、</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となった。人口減少や全国平均を上回る高齢化率</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％）に加え</a:t>
          </a:r>
          <a:r>
            <a:rPr kumimoji="1" lang="ja-JP" altLang="en-US" sz="1300">
              <a:latin typeface="ＭＳ Ｐゴシック" panose="020B0600070205080204" pitchFamily="50" charset="-128"/>
              <a:ea typeface="ＭＳ Ｐゴシック" panose="020B0600070205080204" pitchFamily="50" charset="-128"/>
            </a:rPr>
            <a:t>、村内に中心となる産業がないこと等により、財政基盤が弱く、類似団体平均値を下回る状況で推移している。投資的経費の抑制や物件費歳出の徹底的な見直し（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％の縮減）を実施するとともに、税収の徴収率向上対策（徴収目標：現年度分</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％、過年度分</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％）を中心とする歳入確保等の取り組みを通じて、財政基盤の強化に努める。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124883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100754</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445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100754</xdr:rowOff>
    </xdr:from>
    <xdr:to>
      <xdr:col>11</xdr:col>
      <xdr:colOff>31750</xdr:colOff>
      <xdr:row>44</xdr:row>
      <xdr:rowOff>100754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49954</xdr:rowOff>
    </xdr:from>
    <xdr:to>
      <xdr:col>11</xdr:col>
      <xdr:colOff>82550</xdr:colOff>
      <xdr:row>44</xdr:row>
      <xdr:rowOff>151554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年度から類似団体平均値を上回る状況で推移しており、令和元年～２年度においては、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高い水準であった。令和３年度以降は、類似団体平均値と同水準となったと言える。主な要因となっている公債費は、令和２年度をピークに減少に転じている一方で、新庁舎整備事業による起債の借入も始まっているため、財政計画に基づき、年間新規発行上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億円を目標に起債抑制を図る。また、会計年度任用職員制度による人件費の増、施設管理委託費の増など経常経費の増加要因が多いため、より一層歳出削減に取り組み、財政に弾力性を持たせていく。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67098</xdr:rowOff>
    </xdr:from>
    <xdr:to>
      <xdr:col>23</xdr:col>
      <xdr:colOff>133350</xdr:colOff>
      <xdr:row>62</xdr:row>
      <xdr:rowOff>40429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25548"/>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53552</xdr:rowOff>
    </xdr:from>
    <xdr:to>
      <xdr:col>19</xdr:col>
      <xdr:colOff>133350</xdr:colOff>
      <xdr:row>61</xdr:row>
      <xdr:rowOff>67098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40552"/>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53552</xdr:rowOff>
    </xdr:from>
    <xdr:to>
      <xdr:col>15</xdr:col>
      <xdr:colOff>82550</xdr:colOff>
      <xdr:row>63</xdr:row>
      <xdr:rowOff>86148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40552"/>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86148</xdr:rowOff>
    </xdr:from>
    <xdr:to>
      <xdr:col>11</xdr:col>
      <xdr:colOff>31750</xdr:colOff>
      <xdr:row>63</xdr:row>
      <xdr:rowOff>110279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8749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133156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9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16298</xdr:rowOff>
    </xdr:from>
    <xdr:to>
      <xdr:col>19</xdr:col>
      <xdr:colOff>184150</xdr:colOff>
      <xdr:row>61</xdr:row>
      <xdr:rowOff>117898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102675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6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2752</xdr:rowOff>
    </xdr:from>
    <xdr:to>
      <xdr:col>15</xdr:col>
      <xdr:colOff>133350</xdr:colOff>
      <xdr:row>60</xdr:row>
      <xdr:rowOff>104352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89129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35348</xdr:rowOff>
    </xdr:from>
    <xdr:to>
      <xdr:col>11</xdr:col>
      <xdr:colOff>82550</xdr:colOff>
      <xdr:row>63</xdr:row>
      <xdr:rowOff>136948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121725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59479</xdr:rowOff>
    </xdr:from>
    <xdr:to>
      <xdr:col>7</xdr:col>
      <xdr:colOff>31750</xdr:colOff>
      <xdr:row>63</xdr:row>
      <xdr:rowOff>161079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145856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年度には、類似団体平均値との差はあまり見られなかったが、</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年度以降は類似団体平均値を上回って推移している。</a:t>
          </a:r>
        </a:p>
        <a:p>
          <a:r>
            <a:rPr kumimoji="1" lang="ja-JP" altLang="en-US" sz="1200">
              <a:latin typeface="ＭＳ Ｐゴシック" panose="020B0600070205080204" pitchFamily="50" charset="-128"/>
              <a:ea typeface="ＭＳ Ｐゴシック" panose="020B0600070205080204" pitchFamily="50" charset="-128"/>
            </a:rPr>
            <a:t>　人件費については、きめ細やかな教育環境の確保のために村単教員を配置していることや保育料無償化に伴う保育士の確保など、物件費については、スクールバス、公共施設の民間への委託料や庁内システム使用料の増加などが要因である。また、類似団体と比較して保有する施設が多いため、物件費が高止まりしている。公共施設等総合管理計画に基づき適正な施設管理を行うなど、コスト削減を一層進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163433</xdr:rowOff>
    </xdr:from>
    <xdr:to>
      <xdr:col>23</xdr:col>
      <xdr:colOff>133350</xdr:colOff>
      <xdr:row>82</xdr:row>
      <xdr:rowOff>68458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50883"/>
          <a:ext cx="838200" cy="7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152656</xdr:rowOff>
    </xdr:from>
    <xdr:to>
      <xdr:col>19</xdr:col>
      <xdr:colOff>133350</xdr:colOff>
      <xdr:row>81</xdr:row>
      <xdr:rowOff>163433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40106"/>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152656</xdr:rowOff>
    </xdr:from>
    <xdr:to>
      <xdr:col>15</xdr:col>
      <xdr:colOff>82550</xdr:colOff>
      <xdr:row>82</xdr:row>
      <xdr:rowOff>60894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40106"/>
          <a:ext cx="889000" cy="7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160204</xdr:rowOff>
    </xdr:from>
    <xdr:to>
      <xdr:col>11</xdr:col>
      <xdr:colOff>31750</xdr:colOff>
      <xdr:row>82</xdr:row>
      <xdr:rowOff>60894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47654"/>
          <a:ext cx="889000" cy="7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133546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17658</xdr:rowOff>
    </xdr:from>
    <xdr:to>
      <xdr:col>23</xdr:col>
      <xdr:colOff>184150</xdr:colOff>
      <xdr:row>82</xdr:row>
      <xdr:rowOff>119258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7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161185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4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112633</xdr:rowOff>
    </xdr:from>
    <xdr:to>
      <xdr:col>19</xdr:col>
      <xdr:colOff>184150</xdr:colOff>
      <xdr:row>82</xdr:row>
      <xdr:rowOff>42783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27560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86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101856</xdr:rowOff>
    </xdr:from>
    <xdr:to>
      <xdr:col>15</xdr:col>
      <xdr:colOff>133350</xdr:colOff>
      <xdr:row>82</xdr:row>
      <xdr:rowOff>32006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16783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7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10094</xdr:rowOff>
    </xdr:from>
    <xdr:to>
      <xdr:col>11</xdr:col>
      <xdr:colOff>82550</xdr:colOff>
      <xdr:row>82</xdr:row>
      <xdr:rowOff>111694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6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96471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5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109404</xdr:rowOff>
    </xdr:from>
    <xdr:to>
      <xdr:col>7</xdr:col>
      <xdr:colOff>31750</xdr:colOff>
      <xdr:row>82</xdr:row>
      <xdr:rowOff>39554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24331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年度からは同水準で推移していたが、令和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年度には、階層変動や職種変動により、類似団体平均値を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ポイント上回った状態で推移していた。令和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年度には類似団体と同水準になっている。</a:t>
          </a:r>
        </a:p>
        <a:p>
          <a:r>
            <a:rPr kumimoji="1" lang="ja-JP" altLang="en-US" sz="1300">
              <a:latin typeface="ＭＳ Ｐゴシック" panose="020B0600070205080204" pitchFamily="50" charset="-128"/>
              <a:ea typeface="ＭＳ Ｐゴシック" panose="020B0600070205080204" pitchFamily="50" charset="-128"/>
            </a:rPr>
            <a:t>　今後も国及び県の動向等を踏まえ、給与の適正化に努める。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86</xdr:row>
      <xdr:rowOff>61384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51378"/>
          <a:ext cx="8382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88195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8060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86</xdr:row>
      <xdr:rowOff>88195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78189"/>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31750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7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70855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7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40516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年度に策定した道志村定員管理計画に基づき、平成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年度を初年度とし令和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年度当初までの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人の削減を目標とするとなっている。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類似団体平均値と概ね同水準で推移している。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91154</xdr:rowOff>
    </xdr:from>
    <xdr:to>
      <xdr:col>81</xdr:col>
      <xdr:colOff>44450</xdr:colOff>
      <xdr:row>60</xdr:row>
      <xdr:rowOff>146251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78154"/>
          <a:ext cx="838200" cy="5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91154</xdr:rowOff>
    </xdr:from>
    <xdr:to>
      <xdr:col>77</xdr:col>
      <xdr:colOff>44450</xdr:colOff>
      <xdr:row>60</xdr:row>
      <xdr:rowOff>130366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78154"/>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122322</xdr:rowOff>
    </xdr:from>
    <xdr:to>
      <xdr:col>72</xdr:col>
      <xdr:colOff>203200</xdr:colOff>
      <xdr:row>60</xdr:row>
      <xdr:rowOff>130366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0932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112871</xdr:rowOff>
    </xdr:from>
    <xdr:to>
      <xdr:col>68</xdr:col>
      <xdr:colOff>152400</xdr:colOff>
      <xdr:row>60</xdr:row>
      <xdr:rowOff>122322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99871"/>
          <a:ext cx="8890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95451</xdr:rowOff>
    </xdr:from>
    <xdr:to>
      <xdr:col>81</xdr:col>
      <xdr:colOff>95250</xdr:colOff>
      <xdr:row>61</xdr:row>
      <xdr:rowOff>25601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8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67528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5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40354</xdr:rowOff>
    </xdr:from>
    <xdr:to>
      <xdr:col>77</xdr:col>
      <xdr:colOff>95250</xdr:colOff>
      <xdr:row>60</xdr:row>
      <xdr:rowOff>141954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152131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9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79566</xdr:rowOff>
    </xdr:from>
    <xdr:to>
      <xdr:col>73</xdr:col>
      <xdr:colOff>44450</xdr:colOff>
      <xdr:row>61</xdr:row>
      <xdr:rowOff>9716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165943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5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71522</xdr:rowOff>
    </xdr:from>
    <xdr:to>
      <xdr:col>68</xdr:col>
      <xdr:colOff>203200</xdr:colOff>
      <xdr:row>61</xdr:row>
      <xdr:rowOff>1672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157899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4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62071</xdr:rowOff>
    </xdr:from>
    <xdr:to>
      <xdr:col>64</xdr:col>
      <xdr:colOff>152400</xdr:colOff>
      <xdr:row>60</xdr:row>
      <xdr:rowOff>163671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148448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年度までは類似団体平均値を下回っていたが、類似団体平均値が減少している中、大規模事業による起債額の増加により、公債費比率がやや上昇している。令和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年度でピークを迎え、令和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年度前後までは減少に転じる見込みだが、令和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年度の平年より増となった起債借入の元利償還開始や、利率の増加に伴い、実質公債費は再度増加していくと考えられる。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財政計画に基づき、地方債発行額</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億円の上限枠設定などに取り組み、公債費比率の抑制に努める。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154094</xdr:rowOff>
    </xdr:from>
    <xdr:to>
      <xdr:col>81</xdr:col>
      <xdr:colOff>44450</xdr:colOff>
      <xdr:row>42</xdr:row>
      <xdr:rowOff>170180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3549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42</xdr:row>
      <xdr:rowOff>170180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42</xdr:row>
      <xdr:rowOff>170180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3389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138006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90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等に係る地方債の現在高や、公営企業債等繰入見込額、退職手当負担見込額の将来負担額はあるものの、充当可能基金の計画的な運用や基準財政需要額に算入される見込額等の充当可能財源等が将来負担額を上回っているため、将来負担比率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となっている。前年度から</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％増となっている。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
1,527
79.68
2,921,121
2,847,776
53,025
1,426,398
3,031,322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人件費に係るものについては、山梨県平均より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高く、全国平均と同水準となっている。これは、学習環境の向上を図るためや障害児等への対応として村単教員を配置していること、保育所・給食センター等を直営で行っているため、職員数が類似団体平均に比べ多いことが主な要因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534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382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スクールバスの民間委託を行っていることにより、類似団体や県・全国平均と比較して、高い値で推移していたが、徐々に差が縮まり、令和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年度にはその差は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ポイントとなっている。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近年の物価高騰の影響により、物件費は上昇傾向にあると考えられるため、公共施設総合管理計画に基づいて公共施設の集約や廃止を検討し、さらなるコスト削減に努める。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85090</xdr:rowOff>
    </xdr:from>
    <xdr:to>
      <xdr:col>82</xdr:col>
      <xdr:colOff>107950</xdr:colOff>
      <xdr:row>16</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282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85090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86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111760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8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168910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549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41910</xdr:rowOff>
    </xdr:from>
    <xdr:to>
      <xdr:col>82</xdr:col>
      <xdr:colOff>158750</xdr:colOff>
      <xdr:row>16</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34290</xdr:rowOff>
    </xdr:from>
    <xdr:to>
      <xdr:col>78</xdr:col>
      <xdr:colOff>120650</xdr:colOff>
      <xdr:row>16</xdr:row>
      <xdr:rowOff>135890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120667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6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118110</xdr:rowOff>
    </xdr:from>
    <xdr:to>
      <xdr:col>65</xdr:col>
      <xdr:colOff>53975</xdr:colOff>
      <xdr:row>17</xdr:row>
      <xdr:rowOff>48260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33037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4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扶助費に係る経常収支比率は類似団体、全国平均、山梨県平均と比べてみてもかなり低い水準で推移していることが分かる。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これらは、被扶助者が少ないこと、医療施設や介護サービス施設等が少ないことが要因であるとともに、サービス水準の低さも要因であると考えられる。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年度から新規事業として、子育て支援に重点を置いた施策を開始したため、扶助費に係る経費は増加見込みである。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51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60977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その他に係る経常比率が低いのは、過去からの特別会計等の経常経費の削減により繰出金の抑制を行ったためである。</a:t>
          </a:r>
        </a:p>
        <a:p>
          <a:r>
            <a:rPr kumimoji="1" lang="ja-JP" altLang="en-US" sz="1200">
              <a:latin typeface="ＭＳ Ｐゴシック" panose="020B0600070205080204" pitchFamily="50" charset="-128"/>
              <a:ea typeface="ＭＳ Ｐゴシック" panose="020B0600070205080204" pitchFamily="50" charset="-128"/>
            </a:rPr>
            <a:t>　診療所会計は、医師の診療体制の見直しを行ったことにより、繰出金は前年度から増加している。診療収入の減少が繰出金の増につながる要因のため、運営の適正化を図る必要がある。簡易水道については、老朽化した施設修繕等に今後も多額な費用が見込まれているため、計画的な老朽化対策を行うとともに、料金体系についても見直しを図っていく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157480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12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56</xdr:row>
      <xdr:rowOff>111760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4843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57</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843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58</xdr:row>
      <xdr:rowOff>35560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8044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123207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山梨県平均、全国平均のいずれも下回っている。これは、各種団体等への補助金において、経費等の見直しを強く求めた効果が表れたものであり、今後も引き続き補助金を交付するに値する事業を行っているかなど、明確な基準を設け、不適切な補助金は見直し・廃止を行う方針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一方、令和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年度から始まる「子育て世帯完全無償化」に伴い、補助費等に係る費用は増加する見込みである。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35560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07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483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48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89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年頃の大型整備事業に加え、小中学校整備事業により、地方債現在高が増加した影響で、地方債の元利償還金が膨らんでおり、公営企業債の元利償還金に対する繰出金などの準元利償還金を含めたベースで</a:t>
          </a:r>
          <a:r>
            <a:rPr kumimoji="1" lang="en-US" altLang="ja-JP" sz="1300">
              <a:latin typeface="ＭＳ Ｐゴシック" panose="020B0600070205080204" pitchFamily="50" charset="-128"/>
              <a:ea typeface="ＭＳ Ｐゴシック" panose="020B0600070205080204" pitchFamily="50" charset="-128"/>
            </a:rPr>
            <a:t>64.9</a:t>
          </a:r>
          <a:r>
            <a:rPr kumimoji="1" lang="ja-JP" altLang="en-US" sz="1300">
              <a:latin typeface="ＭＳ Ｐゴシック" panose="020B0600070205080204" pitchFamily="50" charset="-128"/>
              <a:ea typeface="ＭＳ Ｐゴシック" panose="020B0600070205080204" pitchFamily="50" charset="-128"/>
            </a:rPr>
            <a:t>％上回る結果となっている。公債費は令和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年度をピークに</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％前後で推移していくと見込んでいるが、今後、庁舎建設や公民館建設等の元利償還を控えているため、引き続き非常に厳しい財政運営となることが予想される。そのため、地方債の新規発行が年間</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億円を超えないように、普通建設事業費を抑制することとしている。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96520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45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454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107950</xdr:rowOff>
    </xdr:from>
    <xdr:to>
      <xdr:col>15</xdr:col>
      <xdr:colOff>98425</xdr:colOff>
      <xdr:row>79</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48105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92711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591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57150</xdr:rowOff>
    </xdr:from>
    <xdr:to>
      <xdr:col>15</xdr:col>
      <xdr:colOff>149225</xdr:colOff>
      <xdr:row>78</xdr:row>
      <xdr:rowOff>158750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公債費の経常収支比率の水準が高いため、公債費以外の経常収支比率の水準は類似団体・全国・山梨県平均を下回って推移しているが、全体の経常収支比率は、</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年度と</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％を超える高い水準であった。令和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年及び</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年度は、新型コロナウイルスの影響による経常的な事業の中止・大幅な縮小、臨時交付金を充当した各種事業やワクチン接種など臨時的な事業が中心となり、令和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年度は庁舎の建設が大詰めとなったため、経常収支比率を下げている。基金への積立額が大きいのも要因である。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財政に弾力性を持たせるため、全ての事務事業の優先度を厳しく点検し、経常経費の削減を行い、経常収支比率</a:t>
          </a:r>
          <a:r>
            <a:rPr kumimoji="1" lang="en-US" altLang="ja-JP" sz="1200">
              <a:latin typeface="ＭＳ Ｐゴシック" panose="020B0600070205080204" pitchFamily="50" charset="-128"/>
              <a:ea typeface="ＭＳ Ｐゴシック" panose="020B0600070205080204" pitchFamily="50" charset="-128"/>
            </a:rPr>
            <a:t>85</a:t>
          </a:r>
          <a:r>
            <a:rPr kumimoji="1" lang="ja-JP" altLang="en-US" sz="1200">
              <a:latin typeface="ＭＳ Ｐゴシック" panose="020B0600070205080204" pitchFamily="50" charset="-128"/>
              <a:ea typeface="ＭＳ Ｐゴシック" panose="020B0600070205080204" pitchFamily="50" charset="-128"/>
            </a:rPr>
            <a:t>％以内を目指す。</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146050</xdr:rowOff>
    </xdr:from>
    <xdr:to>
      <xdr:col>82</xdr:col>
      <xdr:colOff>107950</xdr:colOff>
      <xdr:row>75</xdr:row>
      <xdr:rowOff>96520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83335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74</xdr:row>
      <xdr:rowOff>146050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63142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75</xdr:row>
      <xdr:rowOff>134620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63142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134620</xdr:rowOff>
    </xdr:from>
    <xdr:to>
      <xdr:col>69</xdr:col>
      <xdr:colOff>92075</xdr:colOff>
      <xdr:row>76</xdr:row>
      <xdr:rowOff>31750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9933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33038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45720</xdr:rowOff>
    </xdr:from>
    <xdr:to>
      <xdr:col>82</xdr:col>
      <xdr:colOff>158750</xdr:colOff>
      <xdr:row>75</xdr:row>
      <xdr:rowOff>147320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62247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95250</xdr:rowOff>
    </xdr:from>
    <xdr:to>
      <xdr:col>78</xdr:col>
      <xdr:colOff>120650</xdr:colOff>
      <xdr:row>75</xdr:row>
      <xdr:rowOff>25400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35577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64770</xdr:rowOff>
    </xdr:from>
    <xdr:to>
      <xdr:col>74</xdr:col>
      <xdr:colOff>31750</xdr:colOff>
      <xdr:row>73</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83820</xdr:rowOff>
    </xdr:from>
    <xdr:to>
      <xdr:col>69</xdr:col>
      <xdr:colOff>142875</xdr:colOff>
      <xdr:row>76</xdr:row>
      <xdr:rowOff>13970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24147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152400</xdr:rowOff>
    </xdr:from>
    <xdr:to>
      <xdr:col>65</xdr:col>
      <xdr:colOff>53975</xdr:colOff>
      <xdr:row>76</xdr:row>
      <xdr:rowOff>82550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92727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7544</xdr:rowOff>
    </xdr:from>
    <xdr:to>
      <xdr:col>29</xdr:col>
      <xdr:colOff>127000</xdr:colOff>
      <xdr:row>17</xdr:row>
      <xdr:rowOff>52964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69819"/>
          <a:ext cx="647700" cy="4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85406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39964</xdr:rowOff>
    </xdr:from>
    <xdr:to>
      <xdr:col>26</xdr:col>
      <xdr:colOff>50800</xdr:colOff>
      <xdr:row>17</xdr:row>
      <xdr:rowOff>52964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3002239"/>
          <a:ext cx="698500" cy="13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57973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77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36578</xdr:rowOff>
    </xdr:from>
    <xdr:to>
      <xdr:col>22</xdr:col>
      <xdr:colOff>114300</xdr:colOff>
      <xdr:row>17</xdr:row>
      <xdr:rowOff>39964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998853"/>
          <a:ext cx="698500" cy="3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81910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35446</xdr:rowOff>
    </xdr:from>
    <xdr:to>
      <xdr:col>18</xdr:col>
      <xdr:colOff>177800</xdr:colOff>
      <xdr:row>17</xdr:row>
      <xdr:rowOff>36578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997721"/>
          <a:ext cx="698500" cy="1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65327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80840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128194</xdr:rowOff>
    </xdr:from>
    <xdr:to>
      <xdr:col>29</xdr:col>
      <xdr:colOff>177800</xdr:colOff>
      <xdr:row>17</xdr:row>
      <xdr:rowOff>58344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19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100271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9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2164</xdr:rowOff>
    </xdr:from>
    <xdr:to>
      <xdr:col>26</xdr:col>
      <xdr:colOff>101600</xdr:colOff>
      <xdr:row>17</xdr:row>
      <xdr:rowOff>103764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64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88541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50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160614</xdr:rowOff>
    </xdr:from>
    <xdr:to>
      <xdr:col>22</xdr:col>
      <xdr:colOff>165100</xdr:colOff>
      <xdr:row>17</xdr:row>
      <xdr:rowOff>90764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5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75541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3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157228</xdr:rowOff>
    </xdr:from>
    <xdr:to>
      <xdr:col>19</xdr:col>
      <xdr:colOff>38100</xdr:colOff>
      <xdr:row>17</xdr:row>
      <xdr:rowOff>87378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48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72155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3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156096</xdr:rowOff>
    </xdr:from>
    <xdr:to>
      <xdr:col>15</xdr:col>
      <xdr:colOff>101600</xdr:colOff>
      <xdr:row>17</xdr:row>
      <xdr:rowOff>86246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46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71023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3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333563</xdr:rowOff>
    </xdr:from>
    <xdr:to>
      <xdr:col>29</xdr:col>
      <xdr:colOff>127000</xdr:colOff>
      <xdr:row>36</xdr:row>
      <xdr:rowOff>18529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6943913"/>
          <a:ext cx="647700" cy="27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14369</xdr:rowOff>
    </xdr:from>
    <xdr:to>
      <xdr:col>26</xdr:col>
      <xdr:colOff>50800</xdr:colOff>
      <xdr:row>36</xdr:row>
      <xdr:rowOff>18529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4305300" y="6967619"/>
          <a:ext cx="698500" cy="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14369</xdr:rowOff>
    </xdr:from>
    <xdr:to>
      <xdr:col>22</xdr:col>
      <xdr:colOff>114300</xdr:colOff>
      <xdr:row>36</xdr:row>
      <xdr:rowOff>24896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6967619"/>
          <a:ext cx="698500" cy="10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24896</xdr:rowOff>
    </xdr:from>
    <xdr:to>
      <xdr:col>18</xdr:col>
      <xdr:colOff>177800</xdr:colOff>
      <xdr:row>36</xdr:row>
      <xdr:rowOff>115205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6978146"/>
          <a:ext cx="698500" cy="90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282763</xdr:rowOff>
    </xdr:from>
    <xdr:to>
      <xdr:col>29</xdr:col>
      <xdr:colOff>177800</xdr:colOff>
      <xdr:row>36</xdr:row>
      <xdr:rowOff>41463</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89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127840</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73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310629</xdr:rowOff>
    </xdr:from>
    <xdr:to>
      <xdr:col>26</xdr:col>
      <xdr:colOff>101600</xdr:colOff>
      <xdr:row>36</xdr:row>
      <xdr:rowOff>69329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92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79506</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689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306469</xdr:rowOff>
    </xdr:from>
    <xdr:to>
      <xdr:col>22</xdr:col>
      <xdr:colOff>165100</xdr:colOff>
      <xdr:row>36</xdr:row>
      <xdr:rowOff>65169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91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75346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6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316996</xdr:rowOff>
    </xdr:from>
    <xdr:to>
      <xdr:col>19</xdr:col>
      <xdr:colOff>38100</xdr:colOff>
      <xdr:row>36</xdr:row>
      <xdr:rowOff>75696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692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85873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69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64405</xdr:rowOff>
    </xdr:from>
    <xdr:to>
      <xdr:col>15</xdr:col>
      <xdr:colOff>101600</xdr:colOff>
      <xdr:row>36</xdr:row>
      <xdr:rowOff>166005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01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176182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78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
1,527
79.68
2,921,121
2,847,776
53,025
1,426,398
3,031,322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106347</xdr:rowOff>
    </xdr:from>
    <xdr:to>
      <xdr:col>24</xdr:col>
      <xdr:colOff>63500</xdr:colOff>
      <xdr:row>35</xdr:row>
      <xdr:rowOff>148275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07097"/>
          <a:ext cx="838200" cy="4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144197</xdr:rowOff>
    </xdr:from>
    <xdr:to>
      <xdr:col>19</xdr:col>
      <xdr:colOff>177800</xdr:colOff>
      <xdr:row>35</xdr:row>
      <xdr:rowOff>148275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144947"/>
          <a:ext cx="889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144197</xdr:rowOff>
    </xdr:from>
    <xdr:to>
      <xdr:col>15</xdr:col>
      <xdr:colOff>50800</xdr:colOff>
      <xdr:row>35</xdr:row>
      <xdr:rowOff>160219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44947"/>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160219</xdr:rowOff>
    </xdr:from>
    <xdr:to>
      <xdr:col>10</xdr:col>
      <xdr:colOff>114300</xdr:colOff>
      <xdr:row>36</xdr:row>
      <xdr:rowOff>33874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60969"/>
          <a:ext cx="889000" cy="4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130868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55547</xdr:rowOff>
    </xdr:from>
    <xdr:to>
      <xdr:col>24</xdr:col>
      <xdr:colOff>114300</xdr:colOff>
      <xdr:row>35</xdr:row>
      <xdr:rowOff>157147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5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78424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0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97475</xdr:rowOff>
    </xdr:from>
    <xdr:to>
      <xdr:col>20</xdr:col>
      <xdr:colOff>38100</xdr:colOff>
      <xdr:row>36</xdr:row>
      <xdr:rowOff>27625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9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44152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7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93397</xdr:rowOff>
    </xdr:from>
    <xdr:to>
      <xdr:col>15</xdr:col>
      <xdr:colOff>101600</xdr:colOff>
      <xdr:row>36</xdr:row>
      <xdr:rowOff>23547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40074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6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109419</xdr:rowOff>
    </xdr:from>
    <xdr:to>
      <xdr:col>10</xdr:col>
      <xdr:colOff>165100</xdr:colOff>
      <xdr:row>36</xdr:row>
      <xdr:rowOff>39569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56096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8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154524</xdr:rowOff>
    </xdr:from>
    <xdr:to>
      <xdr:col>6</xdr:col>
      <xdr:colOff>38100</xdr:colOff>
      <xdr:row>36</xdr:row>
      <xdr:rowOff>84674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101201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3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154540</xdr:rowOff>
    </xdr:from>
    <xdr:to>
      <xdr:col>24</xdr:col>
      <xdr:colOff>63500</xdr:colOff>
      <xdr:row>56</xdr:row>
      <xdr:rowOff>45324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84290"/>
          <a:ext cx="838200" cy="6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35489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3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45324</xdr:rowOff>
    </xdr:from>
    <xdr:to>
      <xdr:col>19</xdr:col>
      <xdr:colOff>177800</xdr:colOff>
      <xdr:row>56</xdr:row>
      <xdr:rowOff>61761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46524"/>
          <a:ext cx="8890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163825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7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115208</xdr:rowOff>
    </xdr:from>
    <xdr:to>
      <xdr:col>15</xdr:col>
      <xdr:colOff>50800</xdr:colOff>
      <xdr:row>56</xdr:row>
      <xdr:rowOff>61761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544958"/>
          <a:ext cx="889000" cy="11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9053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7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115208</xdr:rowOff>
    </xdr:from>
    <xdr:to>
      <xdr:col>10</xdr:col>
      <xdr:colOff>114300</xdr:colOff>
      <xdr:row>56</xdr:row>
      <xdr:rowOff>45121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44958"/>
          <a:ext cx="889000" cy="10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43183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69482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103740</xdr:rowOff>
    </xdr:from>
    <xdr:to>
      <xdr:col>24</xdr:col>
      <xdr:colOff>114300</xdr:colOff>
      <xdr:row>56</xdr:row>
      <xdr:rowOff>33890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126617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8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165974</xdr:rowOff>
    </xdr:from>
    <xdr:to>
      <xdr:col>20</xdr:col>
      <xdr:colOff>38100</xdr:colOff>
      <xdr:row>56</xdr:row>
      <xdr:rowOff>96124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112651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7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10961</xdr:rowOff>
    </xdr:from>
    <xdr:to>
      <xdr:col>15</xdr:col>
      <xdr:colOff>101600</xdr:colOff>
      <xdr:row>56</xdr:row>
      <xdr:rowOff>112561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129088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8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64408</xdr:rowOff>
    </xdr:from>
    <xdr:to>
      <xdr:col>10</xdr:col>
      <xdr:colOff>165100</xdr:colOff>
      <xdr:row>55</xdr:row>
      <xdr:rowOff>166008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4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11085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26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165771</xdr:rowOff>
    </xdr:from>
    <xdr:to>
      <xdr:col>6</xdr:col>
      <xdr:colOff>38100</xdr:colOff>
      <xdr:row>56</xdr:row>
      <xdr:rowOff>95921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112448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37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52375</xdr:rowOff>
    </xdr:from>
    <xdr:to>
      <xdr:col>24</xdr:col>
      <xdr:colOff>63500</xdr:colOff>
      <xdr:row>78</xdr:row>
      <xdr:rowOff>98596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5475"/>
          <a:ext cx="838200" cy="4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77749</xdr:rowOff>
    </xdr:from>
    <xdr:to>
      <xdr:col>19</xdr:col>
      <xdr:colOff>177800</xdr:colOff>
      <xdr:row>78</xdr:row>
      <xdr:rowOff>98596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50849"/>
          <a:ext cx="889000" cy="2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77749</xdr:rowOff>
    </xdr:from>
    <xdr:to>
      <xdr:col>15</xdr:col>
      <xdr:colOff>50800</xdr:colOff>
      <xdr:row>78</xdr:row>
      <xdr:rowOff>107914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0849"/>
          <a:ext cx="889000" cy="3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87198</xdr:rowOff>
    </xdr:from>
    <xdr:to>
      <xdr:col>10</xdr:col>
      <xdr:colOff>114300</xdr:colOff>
      <xdr:row>78</xdr:row>
      <xdr:rowOff>107914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88848"/>
          <a:ext cx="889000" cy="19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107027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1575</xdr:rowOff>
    </xdr:from>
    <xdr:to>
      <xdr:col>24</xdr:col>
      <xdr:colOff>114300</xdr:colOff>
      <xdr:row>78</xdr:row>
      <xdr:rowOff>103175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151452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47796</xdr:rowOff>
    </xdr:from>
    <xdr:to>
      <xdr:col>20</xdr:col>
      <xdr:colOff>38100</xdr:colOff>
      <xdr:row>78</xdr:row>
      <xdr:rowOff>149396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140523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1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26949</xdr:rowOff>
    </xdr:from>
    <xdr:to>
      <xdr:col>15</xdr:col>
      <xdr:colOff>101600</xdr:colOff>
      <xdr:row>78</xdr:row>
      <xdr:rowOff>128549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119676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9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57114</xdr:rowOff>
    </xdr:from>
    <xdr:to>
      <xdr:col>10</xdr:col>
      <xdr:colOff>165100</xdr:colOff>
      <xdr:row>78</xdr:row>
      <xdr:rowOff>158714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149841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36398</xdr:rowOff>
    </xdr:from>
    <xdr:to>
      <xdr:col>6</xdr:col>
      <xdr:colOff>38100</xdr:colOff>
      <xdr:row>77</xdr:row>
      <xdr:rowOff>137998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154525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36995</xdr:rowOff>
    </xdr:from>
    <xdr:to>
      <xdr:col>24</xdr:col>
      <xdr:colOff>63500</xdr:colOff>
      <xdr:row>97</xdr:row>
      <xdr:rowOff>63715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24745"/>
          <a:ext cx="838200" cy="3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122584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06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36995</xdr:rowOff>
    </xdr:from>
    <xdr:to>
      <xdr:col>19</xdr:col>
      <xdr:colOff>177800</xdr:colOff>
      <xdr:row>97</xdr:row>
      <xdr:rowOff>99910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24745"/>
          <a:ext cx="889000" cy="40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147604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99910</xdr:rowOff>
    </xdr:from>
    <xdr:to>
      <xdr:col>15</xdr:col>
      <xdr:colOff>50800</xdr:colOff>
      <xdr:row>99</xdr:row>
      <xdr:rowOff>2209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30560"/>
          <a:ext cx="889000" cy="2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167945</xdr:rowOff>
    </xdr:from>
    <xdr:to>
      <xdr:col>10</xdr:col>
      <xdr:colOff>114300</xdr:colOff>
      <xdr:row>99</xdr:row>
      <xdr:rowOff>2209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97004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151592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12915</xdr:rowOff>
    </xdr:from>
    <xdr:to>
      <xdr:col>24</xdr:col>
      <xdr:colOff>114300</xdr:colOff>
      <xdr:row>97</xdr:row>
      <xdr:rowOff>114515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162792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2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157645</xdr:rowOff>
    </xdr:from>
    <xdr:to>
      <xdr:col>20</xdr:col>
      <xdr:colOff>38100</xdr:colOff>
      <xdr:row>95</xdr:row>
      <xdr:rowOff>87795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104322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0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49110</xdr:rowOff>
    </xdr:from>
    <xdr:to>
      <xdr:col>15</xdr:col>
      <xdr:colOff>101600</xdr:colOff>
      <xdr:row>97</xdr:row>
      <xdr:rowOff>150710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141837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7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122859</xdr:rowOff>
    </xdr:from>
    <xdr:to>
      <xdr:col>10</xdr:col>
      <xdr:colOff>165100</xdr:colOff>
      <xdr:row>99</xdr:row>
      <xdr:rowOff>53009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2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44136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1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117145</xdr:rowOff>
    </xdr:from>
    <xdr:to>
      <xdr:col>6</xdr:col>
      <xdr:colOff>38100</xdr:colOff>
      <xdr:row>99</xdr:row>
      <xdr:rowOff>47295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1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38422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1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23133</xdr:rowOff>
    </xdr:from>
    <xdr:to>
      <xdr:col>55</xdr:col>
      <xdr:colOff>0</xdr:colOff>
      <xdr:row>37</xdr:row>
      <xdr:rowOff>79852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66783"/>
          <a:ext cx="838200" cy="5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126873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9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79852</xdr:rowOff>
    </xdr:from>
    <xdr:to>
      <xdr:col>50</xdr:col>
      <xdr:colOff>114300</xdr:colOff>
      <xdr:row>38</xdr:row>
      <xdr:rowOff>39215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23502"/>
          <a:ext cx="889000" cy="13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107475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0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24669</xdr:rowOff>
    </xdr:from>
    <xdr:to>
      <xdr:col>45</xdr:col>
      <xdr:colOff>177800</xdr:colOff>
      <xdr:row>38</xdr:row>
      <xdr:rowOff>39215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025419"/>
          <a:ext cx="889000" cy="52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5932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24669</xdr:rowOff>
    </xdr:from>
    <xdr:to>
      <xdr:col>41</xdr:col>
      <xdr:colOff>50800</xdr:colOff>
      <xdr:row>38</xdr:row>
      <xdr:rowOff>132579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025419"/>
          <a:ext cx="889000" cy="6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86646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4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137502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0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143783</xdr:rowOff>
    </xdr:from>
    <xdr:to>
      <xdr:col>55</xdr:col>
      <xdr:colOff>50800</xdr:colOff>
      <xdr:row>37</xdr:row>
      <xdr:rowOff>73933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166660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6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29052</xdr:rowOff>
    </xdr:from>
    <xdr:to>
      <xdr:col>50</xdr:col>
      <xdr:colOff>165100</xdr:colOff>
      <xdr:row>37</xdr:row>
      <xdr:rowOff>130652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121779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6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159865</xdr:rowOff>
    </xdr:from>
    <xdr:to>
      <xdr:col>46</xdr:col>
      <xdr:colOff>38100</xdr:colOff>
      <xdr:row>38</xdr:row>
      <xdr:rowOff>90015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81142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9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145319</xdr:rowOff>
    </xdr:from>
    <xdr:to>
      <xdr:col>41</xdr:col>
      <xdr:colOff>101600</xdr:colOff>
      <xdr:row>35</xdr:row>
      <xdr:rowOff>75469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9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66596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6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81779</xdr:rowOff>
    </xdr:from>
    <xdr:to>
      <xdr:col>36</xdr:col>
      <xdr:colOff>165100</xdr:colOff>
      <xdr:row>39</xdr:row>
      <xdr:rowOff>11929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9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3056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8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117985</xdr:rowOff>
    </xdr:from>
    <xdr:to>
      <xdr:col>55</xdr:col>
      <xdr:colOff>0</xdr:colOff>
      <xdr:row>57</xdr:row>
      <xdr:rowOff>114151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19185"/>
          <a:ext cx="838200" cy="16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61173</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3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114151</xdr:rowOff>
    </xdr:from>
    <xdr:to>
      <xdr:col>50</xdr:col>
      <xdr:colOff>114300</xdr:colOff>
      <xdr:row>58</xdr:row>
      <xdr:rowOff>112115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86801"/>
          <a:ext cx="889000" cy="16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9438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95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112115</xdr:rowOff>
    </xdr:from>
    <xdr:to>
      <xdr:col>45</xdr:col>
      <xdr:colOff>177800</xdr:colOff>
      <xdr:row>58</xdr:row>
      <xdr:rowOff>129777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56215"/>
          <a:ext cx="889000" cy="1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129777</xdr:rowOff>
    </xdr:from>
    <xdr:to>
      <xdr:col>41</xdr:col>
      <xdr:colOff>50800</xdr:colOff>
      <xdr:row>58</xdr:row>
      <xdr:rowOff>157645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73877"/>
          <a:ext cx="8890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50694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50020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67185</xdr:rowOff>
    </xdr:from>
    <xdr:to>
      <xdr:col>55</xdr:col>
      <xdr:colOff>50800</xdr:colOff>
      <xdr:row>56</xdr:row>
      <xdr:rowOff>168785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6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90062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63351</xdr:rowOff>
    </xdr:from>
    <xdr:to>
      <xdr:col>50</xdr:col>
      <xdr:colOff>165100</xdr:colOff>
      <xdr:row>57</xdr:row>
      <xdr:rowOff>164951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10028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61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61315</xdr:rowOff>
    </xdr:from>
    <xdr:to>
      <xdr:col>46</xdr:col>
      <xdr:colOff>38100</xdr:colOff>
      <xdr:row>58</xdr:row>
      <xdr:rowOff>162915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0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154042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09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78977</xdr:rowOff>
    </xdr:from>
    <xdr:to>
      <xdr:col>41</xdr:col>
      <xdr:colOff>101600</xdr:colOff>
      <xdr:row>59</xdr:row>
      <xdr:rowOff>9127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254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1011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106845</xdr:rowOff>
    </xdr:from>
    <xdr:to>
      <xdr:col>36</xdr:col>
      <xdr:colOff>165100</xdr:colOff>
      <xdr:row>59</xdr:row>
      <xdr:rowOff>36995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28122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1014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156186</xdr:rowOff>
    </xdr:from>
    <xdr:to>
      <xdr:col>55</xdr:col>
      <xdr:colOff>0</xdr:colOff>
      <xdr:row>79</xdr:row>
      <xdr:rowOff>32468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29286"/>
          <a:ext cx="8382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156186</xdr:rowOff>
    </xdr:from>
    <xdr:to>
      <xdr:col>50</xdr:col>
      <xdr:colOff>114300</xdr:colOff>
      <xdr:row>79</xdr:row>
      <xdr:rowOff>4172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29286"/>
          <a:ext cx="889000" cy="1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156414</xdr:rowOff>
    </xdr:from>
    <xdr:to>
      <xdr:col>45</xdr:col>
      <xdr:colOff>177800</xdr:colOff>
      <xdr:row>79</xdr:row>
      <xdr:rowOff>4172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29514"/>
          <a:ext cx="889000" cy="1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156414</xdr:rowOff>
    </xdr:from>
    <xdr:to>
      <xdr:col>41</xdr:col>
      <xdr:colOff>50800</xdr:colOff>
      <xdr:row>79</xdr:row>
      <xdr:rowOff>17576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29514"/>
          <a:ext cx="889000" cy="3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138354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142335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153118</xdr:rowOff>
    </xdr:from>
    <xdr:to>
      <xdr:col>55</xdr:col>
      <xdr:colOff>50800</xdr:colOff>
      <xdr:row>79</xdr:row>
      <xdr:rowOff>83268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68045</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105386</xdr:rowOff>
    </xdr:from>
    <xdr:to>
      <xdr:col>50</xdr:col>
      <xdr:colOff>165100</xdr:colOff>
      <xdr:row>79</xdr:row>
      <xdr:rowOff>35536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26663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124822</xdr:rowOff>
    </xdr:from>
    <xdr:to>
      <xdr:col>46</xdr:col>
      <xdr:colOff>38100</xdr:colOff>
      <xdr:row>79</xdr:row>
      <xdr:rowOff>54972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46099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9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105614</xdr:rowOff>
    </xdr:from>
    <xdr:to>
      <xdr:col>41</xdr:col>
      <xdr:colOff>101600</xdr:colOff>
      <xdr:row>79</xdr:row>
      <xdr:rowOff>35764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26891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7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138226</xdr:rowOff>
    </xdr:from>
    <xdr:to>
      <xdr:col>36</xdr:col>
      <xdr:colOff>165100</xdr:colOff>
      <xdr:row>79</xdr:row>
      <xdr:rowOff>68376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59503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6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1132</xdr:rowOff>
    </xdr:from>
    <xdr:to>
      <xdr:col>55</xdr:col>
      <xdr:colOff>0</xdr:colOff>
      <xdr:row>97</xdr:row>
      <xdr:rowOff>88784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460332"/>
          <a:ext cx="838200" cy="25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125903</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756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88784</xdr:rowOff>
    </xdr:from>
    <xdr:to>
      <xdr:col>50</xdr:col>
      <xdr:colOff>114300</xdr:colOff>
      <xdr:row>98</xdr:row>
      <xdr:rowOff>80242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19434"/>
          <a:ext cx="889000" cy="16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93515</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89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80242</xdr:rowOff>
    </xdr:from>
    <xdr:to>
      <xdr:col>45</xdr:col>
      <xdr:colOff>177800</xdr:colOff>
      <xdr:row>98</xdr:row>
      <xdr:rowOff>113675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882342"/>
          <a:ext cx="8890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113675</xdr:rowOff>
    </xdr:from>
    <xdr:to>
      <xdr:col>41</xdr:col>
      <xdr:colOff>50800</xdr:colOff>
      <xdr:row>98</xdr:row>
      <xdr:rowOff>119610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915775"/>
          <a:ext cx="8890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69842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5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121782</xdr:rowOff>
    </xdr:from>
    <xdr:to>
      <xdr:col>55</xdr:col>
      <xdr:colOff>50800</xdr:colOff>
      <xdr:row>96</xdr:row>
      <xdr:rowOff>51932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0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144659</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26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37984</xdr:rowOff>
    </xdr:from>
    <xdr:to>
      <xdr:col>50</xdr:col>
      <xdr:colOff>165100</xdr:colOff>
      <xdr:row>97</xdr:row>
      <xdr:rowOff>139584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6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156111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44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29442</xdr:rowOff>
    </xdr:from>
    <xdr:to>
      <xdr:col>46</xdr:col>
      <xdr:colOff>38100</xdr:colOff>
      <xdr:row>98</xdr:row>
      <xdr:rowOff>131042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3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122169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92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62875</xdr:rowOff>
    </xdr:from>
    <xdr:to>
      <xdr:col>41</xdr:col>
      <xdr:colOff>101600</xdr:colOff>
      <xdr:row>98</xdr:row>
      <xdr:rowOff>164475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155602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68810</xdr:rowOff>
    </xdr:from>
    <xdr:to>
      <xdr:col>36</xdr:col>
      <xdr:colOff>165100</xdr:colOff>
      <xdr:row>98</xdr:row>
      <xdr:rowOff>170410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161537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6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14623</xdr:rowOff>
    </xdr:from>
    <xdr:to>
      <xdr:col>85</xdr:col>
      <xdr:colOff>127000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01173"/>
          <a:ext cx="8382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155829</xdr:rowOff>
    </xdr:from>
    <xdr:to>
      <xdr:col>81</xdr:col>
      <xdr:colOff>50800</xdr:colOff>
      <xdr:row>39</xdr:row>
      <xdr:rowOff>14623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70929"/>
          <a:ext cx="889000" cy="3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57744</xdr:rowOff>
    </xdr:from>
    <xdr:to>
      <xdr:col>76</xdr:col>
      <xdr:colOff>114300</xdr:colOff>
      <xdr:row>38</xdr:row>
      <xdr:rowOff>155829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572844"/>
          <a:ext cx="889000" cy="9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34693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72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57744</xdr:rowOff>
    </xdr:from>
    <xdr:to>
      <xdr:col>71</xdr:col>
      <xdr:colOff>177800</xdr:colOff>
      <xdr:row>39</xdr:row>
      <xdr:rowOff>17794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572844"/>
          <a:ext cx="889000" cy="1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37315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94916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7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135273</xdr:rowOff>
    </xdr:from>
    <xdr:to>
      <xdr:col>81</xdr:col>
      <xdr:colOff>101600</xdr:colOff>
      <xdr:row>39</xdr:row>
      <xdr:rowOff>65423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56550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7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105029</xdr:rowOff>
    </xdr:from>
    <xdr:to>
      <xdr:col>76</xdr:col>
      <xdr:colOff>165100</xdr:colOff>
      <xdr:row>39</xdr:row>
      <xdr:rowOff>35179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51706</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3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6944</xdr:rowOff>
    </xdr:from>
    <xdr:to>
      <xdr:col>72</xdr:col>
      <xdr:colOff>38100</xdr:colOff>
      <xdr:row>38</xdr:row>
      <xdr:rowOff>108544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2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125071</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29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138444</xdr:rowOff>
    </xdr:from>
    <xdr:to>
      <xdr:col>67</xdr:col>
      <xdr:colOff>101600</xdr:colOff>
      <xdr:row>39</xdr:row>
      <xdr:rowOff>68594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5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85121</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42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118907</xdr:rowOff>
    </xdr:from>
    <xdr:to>
      <xdr:col>85</xdr:col>
      <xdr:colOff>127000</xdr:colOff>
      <xdr:row>75</xdr:row>
      <xdr:rowOff>122441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977657"/>
          <a:ext cx="8382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103307</xdr:rowOff>
    </xdr:from>
    <xdr:to>
      <xdr:col>81</xdr:col>
      <xdr:colOff>50800</xdr:colOff>
      <xdr:row>75</xdr:row>
      <xdr:rowOff>122441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962057"/>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93118</xdr:rowOff>
    </xdr:from>
    <xdr:to>
      <xdr:col>76</xdr:col>
      <xdr:colOff>114300</xdr:colOff>
      <xdr:row>75</xdr:row>
      <xdr:rowOff>103307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951868"/>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93118</xdr:rowOff>
    </xdr:from>
    <xdr:to>
      <xdr:col>71</xdr:col>
      <xdr:colOff>177800</xdr:colOff>
      <xdr:row>75</xdr:row>
      <xdr:rowOff>166494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951868"/>
          <a:ext cx="889000" cy="7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90575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68107</xdr:rowOff>
    </xdr:from>
    <xdr:to>
      <xdr:col>85</xdr:col>
      <xdr:colOff>177800</xdr:colOff>
      <xdr:row>75</xdr:row>
      <xdr:rowOff>169707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2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90984</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77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71641</xdr:rowOff>
    </xdr:from>
    <xdr:to>
      <xdr:col>81</xdr:col>
      <xdr:colOff>101600</xdr:colOff>
      <xdr:row>76</xdr:row>
      <xdr:rowOff>1791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18318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70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52507</xdr:rowOff>
    </xdr:from>
    <xdr:to>
      <xdr:col>76</xdr:col>
      <xdr:colOff>165100</xdr:colOff>
      <xdr:row>75</xdr:row>
      <xdr:rowOff>154107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170634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6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42318</xdr:rowOff>
    </xdr:from>
    <xdr:to>
      <xdr:col>72</xdr:col>
      <xdr:colOff>38100</xdr:colOff>
      <xdr:row>75</xdr:row>
      <xdr:rowOff>143918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0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160445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67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115694</xdr:rowOff>
    </xdr:from>
    <xdr:to>
      <xdr:col>67</xdr:col>
      <xdr:colOff>101600</xdr:colOff>
      <xdr:row>76</xdr:row>
      <xdr:rowOff>45845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9744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62371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74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53984</xdr:rowOff>
    </xdr:from>
    <xdr:to>
      <xdr:col>85</xdr:col>
      <xdr:colOff>127000</xdr:colOff>
      <xdr:row>96</xdr:row>
      <xdr:rowOff>70061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513184"/>
          <a:ext cx="838200" cy="1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131404</xdr:rowOff>
    </xdr:from>
    <xdr:ext cx="599010"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86384</xdr:rowOff>
    </xdr:from>
    <xdr:to>
      <xdr:col>81</xdr:col>
      <xdr:colOff>50800</xdr:colOff>
      <xdr:row>96</xdr:row>
      <xdr:rowOff>70061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374134"/>
          <a:ext cx="889000" cy="15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113113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57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86384</xdr:rowOff>
    </xdr:from>
    <xdr:to>
      <xdr:col>76</xdr:col>
      <xdr:colOff>114300</xdr:colOff>
      <xdr:row>97</xdr:row>
      <xdr:rowOff>128389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374134"/>
          <a:ext cx="889000" cy="38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44865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92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128389</xdr:rowOff>
    </xdr:from>
    <xdr:to>
      <xdr:col>71</xdr:col>
      <xdr:colOff>177800</xdr:colOff>
      <xdr:row>98</xdr:row>
      <xdr:rowOff>72270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759039"/>
          <a:ext cx="889000" cy="1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113118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79012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3184</xdr:rowOff>
    </xdr:from>
    <xdr:to>
      <xdr:col>85</xdr:col>
      <xdr:colOff>177800</xdr:colOff>
      <xdr:row>96</xdr:row>
      <xdr:rowOff>104784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4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26061</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31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19261</xdr:rowOff>
    </xdr:from>
    <xdr:to>
      <xdr:col>81</xdr:col>
      <xdr:colOff>101600</xdr:colOff>
      <xdr:row>96</xdr:row>
      <xdr:rowOff>120861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137388</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25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35584</xdr:rowOff>
    </xdr:from>
    <xdr:to>
      <xdr:col>76</xdr:col>
      <xdr:colOff>165100</xdr:colOff>
      <xdr:row>95</xdr:row>
      <xdr:rowOff>137184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32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153711</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09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77589</xdr:rowOff>
    </xdr:from>
    <xdr:to>
      <xdr:col>72</xdr:col>
      <xdr:colOff>38100</xdr:colOff>
      <xdr:row>98</xdr:row>
      <xdr:rowOff>7739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0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170316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80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21470</xdr:rowOff>
    </xdr:from>
    <xdr:to>
      <xdr:col>67</xdr:col>
      <xdr:colOff>101600</xdr:colOff>
      <xdr:row>98</xdr:row>
      <xdr:rowOff>123070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114197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1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122413</xdr:rowOff>
    </xdr:from>
    <xdr:to>
      <xdr:col>116</xdr:col>
      <xdr:colOff>63500</xdr:colOff>
      <xdr:row>74</xdr:row>
      <xdr:rowOff>161170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809713"/>
          <a:ext cx="838200" cy="3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161170</xdr:rowOff>
    </xdr:from>
    <xdr:to>
      <xdr:col>111</xdr:col>
      <xdr:colOff>177800</xdr:colOff>
      <xdr:row>75</xdr:row>
      <xdr:rowOff>11666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848470"/>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3825</xdr:rowOff>
    </xdr:from>
    <xdr:to>
      <xdr:col>107</xdr:col>
      <xdr:colOff>50800</xdr:colOff>
      <xdr:row>75</xdr:row>
      <xdr:rowOff>11666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862575"/>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42322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3825</xdr:rowOff>
    </xdr:from>
    <xdr:to>
      <xdr:col>102</xdr:col>
      <xdr:colOff>114300</xdr:colOff>
      <xdr:row>75</xdr:row>
      <xdr:rowOff>52183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862575"/>
          <a:ext cx="889000" cy="4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23024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33087</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71613</xdr:rowOff>
    </xdr:from>
    <xdr:to>
      <xdr:col>116</xdr:col>
      <xdr:colOff>114300</xdr:colOff>
      <xdr:row>75</xdr:row>
      <xdr:rowOff>1763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94490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1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110370</xdr:rowOff>
    </xdr:from>
    <xdr:to>
      <xdr:col>112</xdr:col>
      <xdr:colOff>38100</xdr:colOff>
      <xdr:row>75</xdr:row>
      <xdr:rowOff>40520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7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57047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5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132316</xdr:rowOff>
    </xdr:from>
    <xdr:to>
      <xdr:col>107</xdr:col>
      <xdr:colOff>101600</xdr:colOff>
      <xdr:row>75</xdr:row>
      <xdr:rowOff>62466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78993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59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124475</xdr:rowOff>
    </xdr:from>
    <xdr:to>
      <xdr:col>102</xdr:col>
      <xdr:colOff>165100</xdr:colOff>
      <xdr:row>75</xdr:row>
      <xdr:rowOff>54625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8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71152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58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1383</xdr:rowOff>
    </xdr:from>
    <xdr:to>
      <xdr:col>98</xdr:col>
      <xdr:colOff>38100</xdr:colOff>
      <xdr:row>75</xdr:row>
      <xdr:rowOff>102983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119510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63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1,843,221</a:t>
          </a:r>
          <a:r>
            <a:rPr kumimoji="1" lang="ja-JP" altLang="en-US" sz="1200">
              <a:latin typeface="ＭＳ Ｐゴシック" panose="020B0600070205080204" pitchFamily="50" charset="-128"/>
              <a:ea typeface="ＭＳ Ｐゴシック" panose="020B0600070205080204" pitchFamily="50" charset="-128"/>
            </a:rPr>
            <a:t>円となっており、人口減等の影響により前年から</a:t>
          </a:r>
          <a:r>
            <a:rPr kumimoji="1" lang="en-US" altLang="ja-JP" sz="1200">
              <a:latin typeface="ＭＳ Ｐゴシック" panose="020B0600070205080204" pitchFamily="50" charset="-128"/>
              <a:ea typeface="ＭＳ Ｐゴシック" panose="020B0600070205080204" pitchFamily="50" charset="-128"/>
            </a:rPr>
            <a:t>183,274</a:t>
          </a:r>
          <a:r>
            <a:rPr kumimoji="1" lang="ja-JP" altLang="en-US" sz="1200">
              <a:latin typeface="ＭＳ Ｐゴシック" panose="020B0600070205080204" pitchFamily="50" charset="-128"/>
              <a:ea typeface="ＭＳ Ｐゴシック" panose="020B0600070205080204" pitchFamily="50" charset="-128"/>
            </a:rPr>
            <a:t>円増加している。主な構成項目である人件費は、住民一人当たり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239,590</a:t>
          </a:r>
          <a:r>
            <a:rPr kumimoji="1" lang="ja-JP" altLang="en-US" sz="1200">
              <a:latin typeface="ＭＳ Ｐゴシック" panose="020B0600070205080204" pitchFamily="50" charset="-128"/>
              <a:ea typeface="ＭＳ Ｐゴシック" panose="020B0600070205080204" pitchFamily="50" charset="-128"/>
            </a:rPr>
            <a:t>円であり、類似団体を上回る傾向となっている。昨年よりも</a:t>
          </a:r>
          <a:r>
            <a:rPr kumimoji="1" lang="en-US" altLang="ja-JP" sz="1200">
              <a:latin typeface="ＭＳ Ｐゴシック" panose="020B0600070205080204" pitchFamily="50" charset="-128"/>
              <a:ea typeface="ＭＳ Ｐゴシック" panose="020B0600070205080204" pitchFamily="50" charset="-128"/>
            </a:rPr>
            <a:t>18,341</a:t>
          </a:r>
          <a:r>
            <a:rPr kumimoji="1" lang="ja-JP" altLang="en-US" sz="1200">
              <a:latin typeface="ＭＳ Ｐゴシック" panose="020B0600070205080204" pitchFamily="50" charset="-128"/>
              <a:ea typeface="ＭＳ Ｐゴシック" panose="020B0600070205080204" pitchFamily="50" charset="-128"/>
            </a:rPr>
            <a:t>円の増となったのは、令和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年度に新規で正規職員の採用をしたことに加え、職員の階層変動や会計年度任用職員等の職員の増加が要因である。普通建設事業費の新規整備に関しては、年間起債発行額抑制のため昨年度から</a:t>
          </a:r>
          <a:r>
            <a:rPr kumimoji="1" lang="en-US" altLang="ja-JP" sz="1200">
              <a:latin typeface="ＭＳ Ｐゴシック" panose="020B0600070205080204" pitchFamily="50" charset="-128"/>
              <a:ea typeface="ＭＳ Ｐゴシック" panose="020B0600070205080204" pitchFamily="50" charset="-128"/>
            </a:rPr>
            <a:t>25,056</a:t>
          </a:r>
          <a:r>
            <a:rPr kumimoji="1" lang="ja-JP" altLang="en-US" sz="1200">
              <a:latin typeface="ＭＳ Ｐゴシック" panose="020B0600070205080204" pitchFamily="50" charset="-128"/>
              <a:ea typeface="ＭＳ Ｐゴシック" panose="020B0600070205080204" pitchFamily="50" charset="-128"/>
            </a:rPr>
            <a:t>円の減となっているが、更新整備においては</a:t>
          </a:r>
          <a:r>
            <a:rPr kumimoji="1" lang="en-US" altLang="ja-JP" sz="1200">
              <a:latin typeface="ＭＳ Ｐゴシック" panose="020B0600070205080204" pitchFamily="50" charset="-128"/>
              <a:ea typeface="ＭＳ Ｐゴシック" panose="020B0600070205080204" pitchFamily="50" charset="-128"/>
            </a:rPr>
            <a:t>204,018</a:t>
          </a:r>
          <a:r>
            <a:rPr kumimoji="1" lang="ja-JP" altLang="en-US" sz="1200">
              <a:latin typeface="ＭＳ Ｐゴシック" panose="020B0600070205080204" pitchFamily="50" charset="-128"/>
              <a:ea typeface="ＭＳ Ｐゴシック" panose="020B0600070205080204" pitchFamily="50" charset="-128"/>
            </a:rPr>
            <a:t>円増となり、昨年度から</a:t>
          </a:r>
          <a:r>
            <a:rPr kumimoji="1" lang="en-US" altLang="ja-JP" sz="1200">
              <a:latin typeface="ＭＳ Ｐゴシック" panose="020B0600070205080204" pitchFamily="50" charset="-128"/>
              <a:ea typeface="ＭＳ Ｐゴシック" panose="020B0600070205080204" pitchFamily="50" charset="-128"/>
            </a:rPr>
            <a:t>86</a:t>
          </a:r>
          <a:r>
            <a:rPr kumimoji="1" lang="ja-JP" altLang="en-US" sz="1200">
              <a:latin typeface="ＭＳ Ｐゴシック" panose="020B0600070205080204" pitchFamily="50" charset="-128"/>
              <a:ea typeface="ＭＳ Ｐゴシック" panose="020B0600070205080204" pitchFamily="50" charset="-128"/>
            </a:rPr>
            <a:t>％増加している。類似団体と比較しても大幅に上回る形となっている要因は、令和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年度から進められてきた役場庁舎の建設が完了したことによる事業費増で、令和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年度以降も公民館の建設等といった公共施設の長寿命化にかかる各種事業の実施が見込まれるため、更新整備に係るコストはさらに増加していくことが想定される。扶助費においては、令和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年度から、約</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％の大幅な減少となっている。令和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実施していた新型コロナウイルス感染症対策に伴う各種事業が終了したことによる事業の減少が要因であるが、経常経費分析でも依然としてサービス水準の低さが見て取れるため、子育て施策を中心とした独自施策の充実を図りながら類似団体内順位を平均的な水準まで引き上げたいと考えている。公債費については、住民一人当たり</a:t>
          </a:r>
          <a:r>
            <a:rPr kumimoji="1" lang="en-US" altLang="ja-JP" sz="1200">
              <a:latin typeface="ＭＳ Ｐゴシック" panose="020B0600070205080204" pitchFamily="50" charset="-128"/>
              <a:ea typeface="ＭＳ Ｐゴシック" panose="020B0600070205080204" pitchFamily="50" charset="-128"/>
            </a:rPr>
            <a:t>234,096</a:t>
          </a:r>
          <a:r>
            <a:rPr kumimoji="1" lang="ja-JP" altLang="en-US" sz="1200">
              <a:latin typeface="ＭＳ Ｐゴシック" panose="020B0600070205080204" pitchFamily="50" charset="-128"/>
              <a:ea typeface="ＭＳ Ｐゴシック" panose="020B0600070205080204" pitchFamily="50" charset="-128"/>
            </a:rPr>
            <a:t>円であり、類似団体平均に比べると高い水準で推移しているが、令和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をピークに減少に転じる見込みである。引き続き地方債残高の減少に努める。積立金については、ふるさと納税を原資とした基金への積立や、公共施設長寿化に備えるための公共施設整備等事業基金への積立額が増加していく傾向にある。繰出金については、診療所会計、簡易水道会計、浄化槽会計への繰出金が増加傾向にあ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年度から住民一人当たり</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万円前後の値で推移している。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
1,527
79.68
2,921,121
2,847,776
53,025
1,426,398
3,031,322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103467</xdr:rowOff>
    </xdr:from>
    <xdr:to>
      <xdr:col>24</xdr:col>
      <xdr:colOff>63500</xdr:colOff>
      <xdr:row>35</xdr:row>
      <xdr:rowOff>133842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104217"/>
          <a:ext cx="838200" cy="3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133842</xdr:rowOff>
    </xdr:from>
    <xdr:to>
      <xdr:col>19</xdr:col>
      <xdr:colOff>177800</xdr:colOff>
      <xdr:row>36</xdr:row>
      <xdr:rowOff>48260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134592"/>
          <a:ext cx="889000" cy="8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4083</xdr:rowOff>
    </xdr:from>
    <xdr:to>
      <xdr:col>15</xdr:col>
      <xdr:colOff>50800</xdr:colOff>
      <xdr:row>36</xdr:row>
      <xdr:rowOff>48260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176283"/>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4083</xdr:rowOff>
    </xdr:from>
    <xdr:to>
      <xdr:col>10</xdr:col>
      <xdr:colOff>114300</xdr:colOff>
      <xdr:row>36</xdr:row>
      <xdr:rowOff>47231</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176283"/>
          <a:ext cx="889000" cy="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55640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39152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52667</xdr:rowOff>
    </xdr:from>
    <xdr:to>
      <xdr:col>24</xdr:col>
      <xdr:colOff>114300</xdr:colOff>
      <xdr:row>35</xdr:row>
      <xdr:rowOff>154267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05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75544</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90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83042</xdr:rowOff>
    </xdr:from>
    <xdr:to>
      <xdr:col>20</xdr:col>
      <xdr:colOff>38100</xdr:colOff>
      <xdr:row>36</xdr:row>
      <xdr:rowOff>13192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0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29719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85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168910</xdr:rowOff>
    </xdr:from>
    <xdr:to>
      <xdr:col>15</xdr:col>
      <xdr:colOff>101600</xdr:colOff>
      <xdr:row>36</xdr:row>
      <xdr:rowOff>99060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115587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94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124733</xdr:rowOff>
    </xdr:from>
    <xdr:to>
      <xdr:col>10</xdr:col>
      <xdr:colOff>165100</xdr:colOff>
      <xdr:row>36</xdr:row>
      <xdr:rowOff>54883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12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71410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9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167881</xdr:rowOff>
    </xdr:from>
    <xdr:to>
      <xdr:col>6</xdr:col>
      <xdr:colOff>38100</xdr:colOff>
      <xdr:row>36</xdr:row>
      <xdr:rowOff>98031</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1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114558</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94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102107</xdr:rowOff>
    </xdr:from>
    <xdr:to>
      <xdr:col>24</xdr:col>
      <xdr:colOff>63500</xdr:colOff>
      <xdr:row>55</xdr:row>
      <xdr:rowOff>10144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188957"/>
          <a:ext cx="838200" cy="25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56740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7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10144</xdr:rowOff>
    </xdr:from>
    <xdr:to>
      <xdr:col>19</xdr:col>
      <xdr:colOff>177800</xdr:colOff>
      <xdr:row>55</xdr:row>
      <xdr:rowOff>46459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439894"/>
          <a:ext cx="889000" cy="3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93039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9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46459</xdr:rowOff>
    </xdr:from>
    <xdr:to>
      <xdr:col>15</xdr:col>
      <xdr:colOff>50800</xdr:colOff>
      <xdr:row>55</xdr:row>
      <xdr:rowOff>128343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476209"/>
          <a:ext cx="889000" cy="8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66905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66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128343</xdr:rowOff>
    </xdr:from>
    <xdr:to>
      <xdr:col>10</xdr:col>
      <xdr:colOff>114300</xdr:colOff>
      <xdr:row>57</xdr:row>
      <xdr:rowOff>70842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558093"/>
          <a:ext cx="889000" cy="28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62933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51307</xdr:rowOff>
    </xdr:from>
    <xdr:to>
      <xdr:col>24</xdr:col>
      <xdr:colOff>114300</xdr:colOff>
      <xdr:row>53</xdr:row>
      <xdr:rowOff>152907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1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74184</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98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130794</xdr:rowOff>
    </xdr:from>
    <xdr:to>
      <xdr:col>20</xdr:col>
      <xdr:colOff>38100</xdr:colOff>
      <xdr:row>55</xdr:row>
      <xdr:rowOff>60944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38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77471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16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167109</xdr:rowOff>
    </xdr:from>
    <xdr:to>
      <xdr:col>15</xdr:col>
      <xdr:colOff>101600</xdr:colOff>
      <xdr:row>55</xdr:row>
      <xdr:rowOff>97259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4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113786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20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77543</xdr:rowOff>
    </xdr:from>
    <xdr:to>
      <xdr:col>10</xdr:col>
      <xdr:colOff>165100</xdr:colOff>
      <xdr:row>56</xdr:row>
      <xdr:rowOff>7693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5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24220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28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20042</xdr:rowOff>
    </xdr:from>
    <xdr:to>
      <xdr:col>6</xdr:col>
      <xdr:colOff>38100</xdr:colOff>
      <xdr:row>57</xdr:row>
      <xdr:rowOff>121642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9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138169</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56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157855</xdr:rowOff>
    </xdr:from>
    <xdr:to>
      <xdr:col>24</xdr:col>
      <xdr:colOff>63500</xdr:colOff>
      <xdr:row>76</xdr:row>
      <xdr:rowOff>55873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16605"/>
          <a:ext cx="838200" cy="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140366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56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157855</xdr:rowOff>
    </xdr:from>
    <xdr:to>
      <xdr:col>19</xdr:col>
      <xdr:colOff>177800</xdr:colOff>
      <xdr:row>76</xdr:row>
      <xdr:rowOff>113996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16605"/>
          <a:ext cx="889000" cy="12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113996</xdr:rowOff>
    </xdr:from>
    <xdr:to>
      <xdr:col>15</xdr:col>
      <xdr:colOff>50800</xdr:colOff>
      <xdr:row>76</xdr:row>
      <xdr:rowOff>135558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44196"/>
          <a:ext cx="889000" cy="2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44456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135558</xdr:rowOff>
    </xdr:from>
    <xdr:to>
      <xdr:col>10</xdr:col>
      <xdr:colOff>114300</xdr:colOff>
      <xdr:row>77</xdr:row>
      <xdr:rowOff>84804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65758"/>
          <a:ext cx="889000" cy="12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155231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5073</xdr:rowOff>
    </xdr:from>
    <xdr:to>
      <xdr:col>24</xdr:col>
      <xdr:colOff>114300</xdr:colOff>
      <xdr:row>76</xdr:row>
      <xdr:rowOff>106673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154950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1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107055</xdr:rowOff>
    </xdr:from>
    <xdr:to>
      <xdr:col>20</xdr:col>
      <xdr:colOff>38100</xdr:colOff>
      <xdr:row>76</xdr:row>
      <xdr:rowOff>37205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28332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5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63196</xdr:rowOff>
    </xdr:from>
    <xdr:to>
      <xdr:col>15</xdr:col>
      <xdr:colOff>101600</xdr:colOff>
      <xdr:row>76</xdr:row>
      <xdr:rowOff>164796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155923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8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84758</xdr:rowOff>
    </xdr:from>
    <xdr:to>
      <xdr:col>10</xdr:col>
      <xdr:colOff>165100</xdr:colOff>
      <xdr:row>77</xdr:row>
      <xdr:rowOff>14908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6035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0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34004</xdr:rowOff>
    </xdr:from>
    <xdr:to>
      <xdr:col>6</xdr:col>
      <xdr:colOff>38100</xdr:colOff>
      <xdr:row>77</xdr:row>
      <xdr:rowOff>135604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126731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2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22281</xdr:rowOff>
    </xdr:from>
    <xdr:to>
      <xdr:col>24</xdr:col>
      <xdr:colOff>63500</xdr:colOff>
      <xdr:row>96</xdr:row>
      <xdr:rowOff>115044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81481"/>
          <a:ext cx="838200" cy="9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4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84317</xdr:rowOff>
    </xdr:from>
    <xdr:to>
      <xdr:col>19</xdr:col>
      <xdr:colOff>177800</xdr:colOff>
      <xdr:row>96</xdr:row>
      <xdr:rowOff>115044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543517"/>
          <a:ext cx="889000" cy="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136176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7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84317</xdr:rowOff>
    </xdr:from>
    <xdr:to>
      <xdr:col>15</xdr:col>
      <xdr:colOff>50800</xdr:colOff>
      <xdr:row>96</xdr:row>
      <xdr:rowOff>114430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43517"/>
          <a:ext cx="889000" cy="3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65665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6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114430</xdr:rowOff>
    </xdr:from>
    <xdr:to>
      <xdr:col>10</xdr:col>
      <xdr:colOff>114300</xdr:colOff>
      <xdr:row>97</xdr:row>
      <xdr:rowOff>23496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73630"/>
          <a:ext cx="889000" cy="8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134833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142931</xdr:rowOff>
    </xdr:from>
    <xdr:to>
      <xdr:col>24</xdr:col>
      <xdr:colOff>114300</xdr:colOff>
      <xdr:row>96</xdr:row>
      <xdr:rowOff>73081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165808</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8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64244</xdr:rowOff>
    </xdr:from>
    <xdr:to>
      <xdr:col>20</xdr:col>
      <xdr:colOff>38100</xdr:colOff>
      <xdr:row>96</xdr:row>
      <xdr:rowOff>165844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10921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29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33517</xdr:rowOff>
    </xdr:from>
    <xdr:to>
      <xdr:col>15</xdr:col>
      <xdr:colOff>101600</xdr:colOff>
      <xdr:row>96</xdr:row>
      <xdr:rowOff>135117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9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151644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26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63630</xdr:rowOff>
    </xdr:from>
    <xdr:to>
      <xdr:col>10</xdr:col>
      <xdr:colOff>165100</xdr:colOff>
      <xdr:row>96</xdr:row>
      <xdr:rowOff>165230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10307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29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144146</xdr:rowOff>
    </xdr:from>
    <xdr:to>
      <xdr:col>6</xdr:col>
      <xdr:colOff>38100</xdr:colOff>
      <xdr:row>97</xdr:row>
      <xdr:rowOff>74296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90823</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7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150004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104780</xdr:rowOff>
    </xdr:from>
    <xdr:to>
      <xdr:col>55</xdr:col>
      <xdr:colOff>0</xdr:colOff>
      <xdr:row>58</xdr:row>
      <xdr:rowOff>140523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48880"/>
          <a:ext cx="838200" cy="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5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104780</xdr:rowOff>
    </xdr:from>
    <xdr:to>
      <xdr:col>50</xdr:col>
      <xdr:colOff>114300</xdr:colOff>
      <xdr:row>58</xdr:row>
      <xdr:rowOff>110638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48880"/>
          <a:ext cx="889000" cy="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110638</xdr:rowOff>
    </xdr:from>
    <xdr:to>
      <xdr:col>45</xdr:col>
      <xdr:colOff>177800</xdr:colOff>
      <xdr:row>58</xdr:row>
      <xdr:rowOff>125398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54738"/>
          <a:ext cx="889000" cy="1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124722</xdr:rowOff>
    </xdr:from>
    <xdr:to>
      <xdr:col>41</xdr:col>
      <xdr:colOff>50800</xdr:colOff>
      <xdr:row>58</xdr:row>
      <xdr:rowOff>125398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68822"/>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118386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97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142953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974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89723</xdr:rowOff>
    </xdr:from>
    <xdr:to>
      <xdr:col>55</xdr:col>
      <xdr:colOff>50800</xdr:colOff>
      <xdr:row>59</xdr:row>
      <xdr:rowOff>19873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3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4650</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53980</xdr:rowOff>
    </xdr:from>
    <xdr:to>
      <xdr:col>50</xdr:col>
      <xdr:colOff>165100</xdr:colOff>
      <xdr:row>58</xdr:row>
      <xdr:rowOff>155580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146707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39795" y="1009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59838</xdr:rowOff>
    </xdr:from>
    <xdr:to>
      <xdr:col>46</xdr:col>
      <xdr:colOff>38100</xdr:colOff>
      <xdr:row>58</xdr:row>
      <xdr:rowOff>161438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152565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100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74598</xdr:rowOff>
    </xdr:from>
    <xdr:to>
      <xdr:col>41</xdr:col>
      <xdr:colOff>101600</xdr:colOff>
      <xdr:row>59</xdr:row>
      <xdr:rowOff>4748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1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167325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11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73922</xdr:rowOff>
    </xdr:from>
    <xdr:to>
      <xdr:col>36</xdr:col>
      <xdr:colOff>165100</xdr:colOff>
      <xdr:row>59</xdr:row>
      <xdr:rowOff>4072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166649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11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157102</xdr:rowOff>
    </xdr:from>
    <xdr:to>
      <xdr:col>55</xdr:col>
      <xdr:colOff>0</xdr:colOff>
      <xdr:row>79</xdr:row>
      <xdr:rowOff>8358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530202"/>
          <a:ext cx="838200" cy="2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4752</xdr:rowOff>
    </xdr:from>
    <xdr:to>
      <xdr:col>50</xdr:col>
      <xdr:colOff>114300</xdr:colOff>
      <xdr:row>79</xdr:row>
      <xdr:rowOff>8358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549302"/>
          <a:ext cx="8890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149969</xdr:rowOff>
    </xdr:from>
    <xdr:to>
      <xdr:col>45</xdr:col>
      <xdr:colOff>177800</xdr:colOff>
      <xdr:row>79</xdr:row>
      <xdr:rowOff>4752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23069"/>
          <a:ext cx="889000" cy="2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149969</xdr:rowOff>
    </xdr:from>
    <xdr:to>
      <xdr:col>41</xdr:col>
      <xdr:colOff>50800</xdr:colOff>
      <xdr:row>78</xdr:row>
      <xdr:rowOff>165205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23069"/>
          <a:ext cx="889000" cy="1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30481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54131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106302</xdr:rowOff>
    </xdr:from>
    <xdr:to>
      <xdr:col>55</xdr:col>
      <xdr:colOff>50800</xdr:colOff>
      <xdr:row>79</xdr:row>
      <xdr:rowOff>36452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41816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129008</xdr:rowOff>
    </xdr:from>
    <xdr:to>
      <xdr:col>50</xdr:col>
      <xdr:colOff>165100</xdr:colOff>
      <xdr:row>79</xdr:row>
      <xdr:rowOff>59158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5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50285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59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125402</xdr:rowOff>
    </xdr:from>
    <xdr:to>
      <xdr:col>46</xdr:col>
      <xdr:colOff>38100</xdr:colOff>
      <xdr:row>79</xdr:row>
      <xdr:rowOff>55552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9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46679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59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99169</xdr:rowOff>
    </xdr:from>
    <xdr:to>
      <xdr:col>41</xdr:col>
      <xdr:colOff>101600</xdr:colOff>
      <xdr:row>79</xdr:row>
      <xdr:rowOff>29319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20446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5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114405</xdr:rowOff>
    </xdr:from>
    <xdr:to>
      <xdr:col>36</xdr:col>
      <xdr:colOff>165100</xdr:colOff>
      <xdr:row>79</xdr:row>
      <xdr:rowOff>44555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8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35682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58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162296</xdr:rowOff>
    </xdr:from>
    <xdr:to>
      <xdr:col>55</xdr:col>
      <xdr:colOff>0</xdr:colOff>
      <xdr:row>98</xdr:row>
      <xdr:rowOff>15306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92946"/>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62678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2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162296</xdr:rowOff>
    </xdr:from>
    <xdr:to>
      <xdr:col>50</xdr:col>
      <xdr:colOff>114300</xdr:colOff>
      <xdr:row>98</xdr:row>
      <xdr:rowOff>147476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92946"/>
          <a:ext cx="889000" cy="15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129595</xdr:rowOff>
    </xdr:from>
    <xdr:to>
      <xdr:col>45</xdr:col>
      <xdr:colOff>177800</xdr:colOff>
      <xdr:row>98</xdr:row>
      <xdr:rowOff>147476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931695"/>
          <a:ext cx="8890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17556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4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107335</xdr:rowOff>
    </xdr:from>
    <xdr:to>
      <xdr:col>41</xdr:col>
      <xdr:colOff>50800</xdr:colOff>
      <xdr:row>98</xdr:row>
      <xdr:rowOff>129595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909435"/>
          <a:ext cx="8890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53008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135956</xdr:rowOff>
    </xdr:from>
    <xdr:to>
      <xdr:col>55</xdr:col>
      <xdr:colOff>50800</xdr:colOff>
      <xdr:row>98</xdr:row>
      <xdr:rowOff>66106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114383</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4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111496</xdr:rowOff>
    </xdr:from>
    <xdr:to>
      <xdr:col>50</xdr:col>
      <xdr:colOff>165100</xdr:colOff>
      <xdr:row>98</xdr:row>
      <xdr:rowOff>41646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4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32773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83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96676</xdr:rowOff>
    </xdr:from>
    <xdr:to>
      <xdr:col>46</xdr:col>
      <xdr:colOff>38100</xdr:colOff>
      <xdr:row>99</xdr:row>
      <xdr:rowOff>26826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17953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9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78795</xdr:rowOff>
    </xdr:from>
    <xdr:to>
      <xdr:col>41</xdr:col>
      <xdr:colOff>101600</xdr:colOff>
      <xdr:row>99</xdr:row>
      <xdr:rowOff>8945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7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56535</xdr:rowOff>
    </xdr:from>
    <xdr:to>
      <xdr:col>36</xdr:col>
      <xdr:colOff>165100</xdr:colOff>
      <xdr:row>98</xdr:row>
      <xdr:rowOff>158135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149262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50752</xdr:rowOff>
    </xdr:from>
    <xdr:to>
      <xdr:col>85</xdr:col>
      <xdr:colOff>127000</xdr:colOff>
      <xdr:row>35</xdr:row>
      <xdr:rowOff>65779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051502"/>
          <a:ext cx="8382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36245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08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50752</xdr:rowOff>
    </xdr:from>
    <xdr:to>
      <xdr:col>81</xdr:col>
      <xdr:colOff>50800</xdr:colOff>
      <xdr:row>36</xdr:row>
      <xdr:rowOff>65984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051502"/>
          <a:ext cx="889000" cy="18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123380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25727</xdr:rowOff>
    </xdr:from>
    <xdr:to>
      <xdr:col>76</xdr:col>
      <xdr:colOff>114300</xdr:colOff>
      <xdr:row>36</xdr:row>
      <xdr:rowOff>65984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026477"/>
          <a:ext cx="889000" cy="2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116926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25727</xdr:rowOff>
    </xdr:from>
    <xdr:to>
      <xdr:col>71</xdr:col>
      <xdr:colOff>177800</xdr:colOff>
      <xdr:row>36</xdr:row>
      <xdr:rowOff>50676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026477"/>
          <a:ext cx="889000" cy="19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141112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96827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14979</xdr:rowOff>
    </xdr:from>
    <xdr:to>
      <xdr:col>85</xdr:col>
      <xdr:colOff>177800</xdr:colOff>
      <xdr:row>35</xdr:row>
      <xdr:rowOff>116579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37856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8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171402</xdr:rowOff>
    </xdr:from>
    <xdr:to>
      <xdr:col>81</xdr:col>
      <xdr:colOff>101600</xdr:colOff>
      <xdr:row>35</xdr:row>
      <xdr:rowOff>101552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0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118079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15184</xdr:rowOff>
    </xdr:from>
    <xdr:to>
      <xdr:col>76</xdr:col>
      <xdr:colOff>165100</xdr:colOff>
      <xdr:row>36</xdr:row>
      <xdr:rowOff>116784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133311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6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146377</xdr:rowOff>
    </xdr:from>
    <xdr:to>
      <xdr:col>72</xdr:col>
      <xdr:colOff>38100</xdr:colOff>
      <xdr:row>35</xdr:row>
      <xdr:rowOff>76527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97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93054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75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171326</xdr:rowOff>
    </xdr:from>
    <xdr:to>
      <xdr:col>67</xdr:col>
      <xdr:colOff>101600</xdr:colOff>
      <xdr:row>36</xdr:row>
      <xdr:rowOff>101476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7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92603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26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146038</xdr:rowOff>
    </xdr:from>
    <xdr:to>
      <xdr:col>85</xdr:col>
      <xdr:colOff>127000</xdr:colOff>
      <xdr:row>58</xdr:row>
      <xdr:rowOff>7906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918688"/>
          <a:ext cx="8382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7906</xdr:rowOff>
    </xdr:from>
    <xdr:to>
      <xdr:col>81</xdr:col>
      <xdr:colOff>50800</xdr:colOff>
      <xdr:row>58</xdr:row>
      <xdr:rowOff>19750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952006"/>
          <a:ext cx="889000" cy="1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52295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159062</xdr:rowOff>
    </xdr:from>
    <xdr:to>
      <xdr:col>76</xdr:col>
      <xdr:colOff>114300</xdr:colOff>
      <xdr:row>58</xdr:row>
      <xdr:rowOff>19750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931712"/>
          <a:ext cx="8890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66308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66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159062</xdr:rowOff>
    </xdr:from>
    <xdr:to>
      <xdr:col>71</xdr:col>
      <xdr:colOff>177800</xdr:colOff>
      <xdr:row>57</xdr:row>
      <xdr:rowOff>162554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931712"/>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44132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47172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9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95238</xdr:rowOff>
    </xdr:from>
    <xdr:to>
      <xdr:col>85</xdr:col>
      <xdr:colOff>177800</xdr:colOff>
      <xdr:row>58</xdr:row>
      <xdr:rowOff>25388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6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51529</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2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128556</xdr:rowOff>
    </xdr:from>
    <xdr:to>
      <xdr:col>81</xdr:col>
      <xdr:colOff>101600</xdr:colOff>
      <xdr:row>58</xdr:row>
      <xdr:rowOff>58706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49833</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993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140400</xdr:rowOff>
    </xdr:from>
    <xdr:to>
      <xdr:col>76</xdr:col>
      <xdr:colOff>165100</xdr:colOff>
      <xdr:row>58</xdr:row>
      <xdr:rowOff>70550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61677</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1000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108262</xdr:rowOff>
    </xdr:from>
    <xdr:to>
      <xdr:col>72</xdr:col>
      <xdr:colOff>38100</xdr:colOff>
      <xdr:row>58</xdr:row>
      <xdr:rowOff>38412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54939</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6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111754</xdr:rowOff>
    </xdr:from>
    <xdr:to>
      <xdr:col>67</xdr:col>
      <xdr:colOff>101600</xdr:colOff>
      <xdr:row>58</xdr:row>
      <xdr:rowOff>41904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8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58431</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965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14624</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59174"/>
          <a:ext cx="8382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155829</xdr:rowOff>
    </xdr:from>
    <xdr:to>
      <xdr:col>81</xdr:col>
      <xdr:colOff>50800</xdr:colOff>
      <xdr:row>79</xdr:row>
      <xdr:rowOff>14624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28929"/>
          <a:ext cx="889000" cy="3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57744</xdr:rowOff>
    </xdr:from>
    <xdr:to>
      <xdr:col>76</xdr:col>
      <xdr:colOff>114300</xdr:colOff>
      <xdr:row>78</xdr:row>
      <xdr:rowOff>155829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430844"/>
          <a:ext cx="889000" cy="9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34693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57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57744</xdr:rowOff>
    </xdr:from>
    <xdr:to>
      <xdr:col>71</xdr:col>
      <xdr:colOff>177800</xdr:colOff>
      <xdr:row>79</xdr:row>
      <xdr:rowOff>17794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430844"/>
          <a:ext cx="889000" cy="1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37315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58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94916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63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135274</xdr:rowOff>
    </xdr:from>
    <xdr:to>
      <xdr:col>81</xdr:col>
      <xdr:colOff>101600</xdr:colOff>
      <xdr:row>79</xdr:row>
      <xdr:rowOff>65424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56551</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14111" y="136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105029</xdr:rowOff>
    </xdr:from>
    <xdr:to>
      <xdr:col>76</xdr:col>
      <xdr:colOff>165100</xdr:colOff>
      <xdr:row>79</xdr:row>
      <xdr:rowOff>35179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51706</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325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6944</xdr:rowOff>
    </xdr:from>
    <xdr:to>
      <xdr:col>72</xdr:col>
      <xdr:colOff>38100</xdr:colOff>
      <xdr:row>78</xdr:row>
      <xdr:rowOff>108544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3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125071</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315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138444</xdr:rowOff>
    </xdr:from>
    <xdr:to>
      <xdr:col>67</xdr:col>
      <xdr:colOff>101600</xdr:colOff>
      <xdr:row>79</xdr:row>
      <xdr:rowOff>68594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85121</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32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118906</xdr:rowOff>
    </xdr:from>
    <xdr:to>
      <xdr:col>85</xdr:col>
      <xdr:colOff>127000</xdr:colOff>
      <xdr:row>95</xdr:row>
      <xdr:rowOff>122441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406656"/>
          <a:ext cx="838200" cy="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103307</xdr:rowOff>
    </xdr:from>
    <xdr:to>
      <xdr:col>81</xdr:col>
      <xdr:colOff>50800</xdr:colOff>
      <xdr:row>95</xdr:row>
      <xdr:rowOff>122441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391057"/>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93118</xdr:rowOff>
    </xdr:from>
    <xdr:to>
      <xdr:col>76</xdr:col>
      <xdr:colOff>114300</xdr:colOff>
      <xdr:row>95</xdr:row>
      <xdr:rowOff>103307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380868"/>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93118</xdr:rowOff>
    </xdr:from>
    <xdr:to>
      <xdr:col>71</xdr:col>
      <xdr:colOff>177800</xdr:colOff>
      <xdr:row>95</xdr:row>
      <xdr:rowOff>166494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380868"/>
          <a:ext cx="889000" cy="7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90575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68106</xdr:rowOff>
    </xdr:from>
    <xdr:to>
      <xdr:col>85</xdr:col>
      <xdr:colOff>177800</xdr:colOff>
      <xdr:row>95</xdr:row>
      <xdr:rowOff>169706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35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90983</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0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71641</xdr:rowOff>
    </xdr:from>
    <xdr:to>
      <xdr:col>81</xdr:col>
      <xdr:colOff>101600</xdr:colOff>
      <xdr:row>96</xdr:row>
      <xdr:rowOff>1791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3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18318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13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52507</xdr:rowOff>
    </xdr:from>
    <xdr:to>
      <xdr:col>76</xdr:col>
      <xdr:colOff>165100</xdr:colOff>
      <xdr:row>95</xdr:row>
      <xdr:rowOff>154107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3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170634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11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42318</xdr:rowOff>
    </xdr:from>
    <xdr:to>
      <xdr:col>72</xdr:col>
      <xdr:colOff>38100</xdr:colOff>
      <xdr:row>95</xdr:row>
      <xdr:rowOff>143918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3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160445</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10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115694</xdr:rowOff>
    </xdr:from>
    <xdr:to>
      <xdr:col>67</xdr:col>
      <xdr:colOff>101600</xdr:colOff>
      <xdr:row>96</xdr:row>
      <xdr:rowOff>45844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62371</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17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総務費については、令和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年度から東京</a:t>
          </a:r>
          <a:r>
            <a:rPr kumimoji="1" lang="en-US" altLang="ja-JP" sz="1200">
              <a:latin typeface="ＭＳ Ｐゴシック" panose="020B0600070205080204" pitchFamily="50" charset="-128"/>
              <a:ea typeface="ＭＳ Ｐゴシック" panose="020B0600070205080204" pitchFamily="50" charset="-128"/>
            </a:rPr>
            <a:t>2020</a:t>
          </a:r>
          <a:r>
            <a:rPr kumimoji="1" lang="ja-JP" altLang="en-US" sz="1200">
              <a:latin typeface="ＭＳ Ｐゴシック" panose="020B0600070205080204" pitchFamily="50" charset="-128"/>
              <a:ea typeface="ＭＳ Ｐゴシック" panose="020B0600070205080204" pitchFamily="50" charset="-128"/>
            </a:rPr>
            <a:t>関連事業、ふるさと納税の返礼事業等の実施によって大幅に増加しており、令和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年度には、新庁舎建設に伴う整備事業の完了に伴って一人当たりの住民コストが</a:t>
          </a:r>
          <a:r>
            <a:rPr kumimoji="1" lang="en-US" altLang="ja-JP" sz="1200">
              <a:latin typeface="ＭＳ Ｐゴシック" panose="020B0600070205080204" pitchFamily="50" charset="-128"/>
              <a:ea typeface="ＭＳ Ｐゴシック" panose="020B0600070205080204" pitchFamily="50" charset="-128"/>
            </a:rPr>
            <a:t>764,601</a:t>
          </a:r>
          <a:r>
            <a:rPr kumimoji="1" lang="ja-JP" altLang="en-US" sz="1200">
              <a:latin typeface="ＭＳ Ｐゴシック" panose="020B0600070205080204" pitchFamily="50" charset="-128"/>
              <a:ea typeface="ＭＳ Ｐゴシック" panose="020B0600070205080204" pitchFamily="50" charset="-128"/>
            </a:rPr>
            <a:t>円となっている。昨年度と比較すると</a:t>
          </a:r>
          <a:r>
            <a:rPr kumimoji="1" lang="en-US" altLang="ja-JP" sz="1200">
              <a:latin typeface="ＭＳ Ｐゴシック" panose="020B0600070205080204" pitchFamily="50" charset="-128"/>
              <a:ea typeface="ＭＳ Ｐゴシック" panose="020B0600070205080204" pitchFamily="50" charset="-128"/>
            </a:rPr>
            <a:t>197,588</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34.8</a:t>
          </a:r>
          <a:r>
            <a:rPr kumimoji="1" lang="ja-JP" altLang="en-US" sz="1200">
              <a:latin typeface="ＭＳ Ｐゴシック" panose="020B0600070205080204" pitchFamily="50" charset="-128"/>
              <a:ea typeface="ＭＳ Ｐゴシック" panose="020B0600070205080204" pitchFamily="50" charset="-128"/>
            </a:rPr>
            <a:t>％）の増となり、類似団体を比較しても</a:t>
          </a:r>
          <a:r>
            <a:rPr kumimoji="1" lang="en-US" altLang="ja-JP" sz="1200">
              <a:latin typeface="ＭＳ Ｐゴシック" panose="020B0600070205080204" pitchFamily="50" charset="-128"/>
              <a:ea typeface="ＭＳ Ｐゴシック" panose="020B0600070205080204" pitchFamily="50" charset="-128"/>
            </a:rPr>
            <a:t>426,256</a:t>
          </a:r>
          <a:r>
            <a:rPr kumimoji="1" lang="ja-JP" altLang="en-US" sz="1200">
              <a:latin typeface="ＭＳ Ｐゴシック" panose="020B0600070205080204" pitchFamily="50" charset="-128"/>
              <a:ea typeface="ＭＳ Ｐゴシック" panose="020B0600070205080204" pitchFamily="50" charset="-128"/>
            </a:rPr>
            <a:t>円上回る形となっている。来年度以降も公共施設の長寿命化に伴う公民館の建設など大規模事業が続くため、増加傾向となる。民生費は、令和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年度に類似団体の平均値前後まで増加したが、新型コロナウイルスが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類移行したため、感染対策関連に起因する各種業務が終了したことにより令和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年度と同水準まで下落している。子育て施策を中心として村民福祉に関わる事業の充実を図りながら、類似団体の標準値となるよう努めていく。衛生費に関しては、昨年度より</a:t>
          </a:r>
          <a:r>
            <a:rPr kumimoji="1" lang="en-US" altLang="ja-JP" sz="1200">
              <a:latin typeface="ＭＳ Ｐゴシック" panose="020B0600070205080204" pitchFamily="50" charset="-128"/>
              <a:ea typeface="ＭＳ Ｐゴシック" panose="020B0600070205080204" pitchFamily="50" charset="-128"/>
            </a:rPr>
            <a:t>18.6</a:t>
          </a:r>
          <a:r>
            <a:rPr kumimoji="1" lang="ja-JP" altLang="en-US" sz="1200">
              <a:latin typeface="ＭＳ Ｐゴシック" panose="020B0600070205080204" pitchFamily="50" charset="-128"/>
              <a:ea typeface="ＭＳ Ｐゴシック" panose="020B0600070205080204" pitchFamily="50" charset="-128"/>
            </a:rPr>
            <a:t>％増加しており、診療所や水道・浄化槽に対する繰出金等の経常的な経費に加えて、新型コロナワクチンの集団接種や臨時交付金を活用した事業の実施などの臨時的な経費が生じたことが要因である。土木費については、住民一人当たり</a:t>
          </a:r>
          <a:r>
            <a:rPr kumimoji="1" lang="en-US" altLang="ja-JP" sz="1200">
              <a:latin typeface="ＭＳ Ｐゴシック" panose="020B0600070205080204" pitchFamily="50" charset="-128"/>
              <a:ea typeface="ＭＳ Ｐゴシック" panose="020B0600070205080204" pitchFamily="50" charset="-128"/>
            </a:rPr>
            <a:t>105,299</a:t>
          </a:r>
          <a:r>
            <a:rPr kumimoji="1" lang="ja-JP" altLang="en-US" sz="1200">
              <a:latin typeface="ＭＳ Ｐゴシック" panose="020B0600070205080204" pitchFamily="50" charset="-128"/>
              <a:ea typeface="ＭＳ Ｐゴシック" panose="020B0600070205080204" pitchFamily="50" charset="-128"/>
            </a:rPr>
            <a:t>円となっており、類似団体を下回って推移しているが、今後の中で、熱海市で発生した土石流災害や、インフラ老朽化による道路陥没等に対応するため、本村でも残土処理場の整備や整備に伴う安全対策、道路・橋りょうの長寿命化を実施していく予定であり、コスト増が見込まれている。教育費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年度まで類似団体と同水準で推移している。今後は子育て施策を重点的に取り組む方針であるため、大幅な増加が見込まれている。公債費に関しては、住民一人当たり</a:t>
          </a:r>
          <a:r>
            <a:rPr kumimoji="1" lang="en-US" altLang="ja-JP" sz="1200">
              <a:latin typeface="ＭＳ Ｐゴシック" panose="020B0600070205080204" pitchFamily="50" charset="-128"/>
              <a:ea typeface="ＭＳ Ｐゴシック" panose="020B0600070205080204" pitchFamily="50" charset="-128"/>
            </a:rPr>
            <a:t>234,096</a:t>
          </a:r>
          <a:r>
            <a:rPr kumimoji="1" lang="ja-JP" altLang="en-US" sz="1200">
              <a:latin typeface="ＭＳ Ｐゴシック" panose="020B0600070205080204" pitchFamily="50" charset="-128"/>
              <a:ea typeface="ＭＳ Ｐゴシック" panose="020B0600070205080204" pitchFamily="50" charset="-128"/>
            </a:rPr>
            <a:t>円となっており、令和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年度ごろにピークを迎え、減少傾向で推移している。令和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度以降、公民館解体・建設や買い物環境整備等の大規模事業に起債発行を予定しているため、数年後には再び増加傾向となることが想定される。公債費の抑制を図るため、引き続き新規発行額の抑制や、繰上償還を検討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財政調整基金に関しては、中期的な見通しの下に、適切な財源の確保と歳出の精査により、取崩を回避しており、決算剰余金を中心に積み立てることに努めている。しかしながら、標準財政規模比で</a:t>
          </a:r>
          <a:r>
            <a:rPr kumimoji="1" lang="en-US" altLang="ja-JP" sz="1300">
              <a:latin typeface="ＭＳ ゴシック" pitchFamily="49" charset="-128"/>
              <a:ea typeface="ＭＳ ゴシック" pitchFamily="49" charset="-128"/>
            </a:rPr>
            <a:t>46.95</a:t>
          </a:r>
          <a:r>
            <a:rPr kumimoji="1" lang="ja-JP" altLang="en-US" sz="1300">
              <a:latin typeface="ＭＳ ゴシック" pitchFamily="49" charset="-128"/>
              <a:ea typeface="ＭＳ ゴシック" pitchFamily="49" charset="-128"/>
            </a:rPr>
            <a:t>％に達しているため、将来の歳出増加への備えを念頭に置きながらも、基金取崩による積極的な事業執行や目的基金への積替えなどを考えていく必要がある。</a:t>
          </a:r>
          <a:br>
            <a:rPr kumimoji="1" lang="en-US" altLang="ja-JP" sz="1300">
              <a:latin typeface="ＭＳ ゴシック" pitchFamily="49" charset="-128"/>
              <a:ea typeface="ＭＳ ゴシック" pitchFamily="49" charset="-128"/>
            </a:rPr>
          </a:br>
          <a:r>
            <a:rPr kumimoji="1" lang="ja-JP" altLang="en-US" sz="1300">
              <a:latin typeface="ＭＳ ゴシック" pitchFamily="49" charset="-128"/>
              <a:ea typeface="ＭＳ ゴシック" pitchFamily="49" charset="-128"/>
            </a:rPr>
            <a:t>　実質単年度収支は令和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年度から比較して</a:t>
          </a:r>
          <a:r>
            <a:rPr kumimoji="1" lang="en-US" altLang="ja-JP" sz="1300">
              <a:latin typeface="ＭＳ ゴシック" pitchFamily="49" charset="-128"/>
              <a:ea typeface="ＭＳ ゴシック" pitchFamily="49" charset="-128"/>
            </a:rPr>
            <a:t>1.62</a:t>
          </a:r>
          <a:r>
            <a:rPr kumimoji="1" lang="ja-JP" altLang="en-US" sz="1300">
              <a:latin typeface="ＭＳ ゴシック" pitchFamily="49" charset="-128"/>
              <a:ea typeface="ＭＳ ゴシック" pitchFamily="49" charset="-128"/>
            </a:rPr>
            <a:t>ポイント減となっているが、基金を一部取崩したことにより減少している。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すべての特別会計において、昨年度と同水準で推移している。さらなる経費の削減に努めるとともに、一般会計からの繰入金により赤字が発生しないよう財政運営に努めていく。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一般会計については、繰出金が増加傾向にあるため、使用料等の見直しや計画的な設備の更新・維持修繕を行い、歳出を削減していく必要がある。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実質公債費比率は、類似団体平均を大きく上回り、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年間平均では昨年度から</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低下した</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元利償還金に関しては、令和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をピークに減少傾向であるが、大規模事業の実施により今後増加見込みとなる。そのため、過疎対策事業債や緊急自然災害防止対策事業債等の交付税措置率が高い地方債の活用による算入公債費の確保や、財政計画に基づく起債発行額の上限枠設定等に取り組むことで、実質公債費比率の抑制を目指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特になし。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や、公営企業債等繰入見込額、退職手当負担見込額の将来負担額はあるものの、充当可能基金の計画的な運用や基準財政需要額に算入される見込額等の充当可能財源等が将来負担額を上回っているため、将来負担比率が▲</a:t>
          </a:r>
          <a:r>
            <a:rPr kumimoji="1" lang="en-US" altLang="ja-JP" sz="1400">
              <a:latin typeface="ＭＳ ゴシック" pitchFamily="49" charset="-128"/>
              <a:ea typeface="ＭＳ ゴシック" pitchFamily="49" charset="-128"/>
            </a:rPr>
            <a:t>137.8</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将来負担額に関しては、昨年度と比較して</a:t>
          </a:r>
          <a:r>
            <a:rPr kumimoji="1" lang="en-US" altLang="ja-JP" sz="1400">
              <a:latin typeface="ＭＳ ゴシック" pitchFamily="49" charset="-128"/>
              <a:ea typeface="ＭＳ ゴシック" pitchFamily="49" charset="-128"/>
            </a:rPr>
            <a:t>3.01</a:t>
          </a:r>
          <a:r>
            <a:rPr kumimoji="1" lang="ja-JP" altLang="en-US" sz="1400">
              <a:latin typeface="ＭＳ ゴシック" pitchFamily="49" charset="-128"/>
              <a:ea typeface="ＭＳ ゴシック" pitchFamily="49" charset="-128"/>
            </a:rPr>
            <a:t>％の増、充当可能財源等は</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％の増となっているが、全体的にみると微増の傾向となっている。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大規模事業に伴う起債発行額の増加が見込まれるため、事業見直しによる新規地方債発行額の抑制や、計画的な基金積立による充当可能基金の増を目指していく。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山梨県道志村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・近年増加している公共施設修繕、公共施設長寿命化へ対応するため、「公共施設整備等基金」へ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千円を積み立てたほか、ふるさと納税や消防職員退職金、指定管理者からの使用料、教育寄附金等を特定目的基金へ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239,678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千円積み立てを行った。また、収入額が歳出額を超えることが見込まれたため、財政調整基金へ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千円の積み立てを行った。</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一方、役場庁舎整備事業が令和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年度に完成したことに伴い、建設工事や各種業務委託、備品購入等多額の事業費に対し「道志村役場庁舎建設基金」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千円を全額庁舎整備に係る事業へ充当したため、昨年度から皆減となった。その他、ふるさと納税を各種事業へ充当、観光施設や公共施設の修繕、維持改修、森林整備などに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149,085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上記の理由から基金全体としては、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・公共施設の長寿命化・集約化にかかる費用が増加傾向にあるため、「公共施設整備等基金」の取崩が大きくなることが想定される。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①公共施設整備等事業基金：公共施設の整備その他村民福祉の向上に資する中長期的な計画に基づく事業又はこれに関連する事業の経費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②人と自然が輝く水源の郷づくり道志村応援基金：ふるさと納税によって寄付された寄附金を財源として事業を実施し、寄附者の思いを実現する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③ふるさと振興基金：ふるさとづくり事業を実施する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④地域福祉基金：住民が主体となって行う福祉活動を活発化する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⑤植草浩子水源林保全基金：水源林保全及び村内の山林保全のための育苗及び植林を行う。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①公共施設整備等事業基金：公共施設修繕、公共施設長寿命化のため積立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②人と自然が輝く水源の郷づくり道志村応援基金：ふるさと納税による基金積立金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54,977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各種事業への充当のため取崩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③ふるさと振興基金：増減なし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④地域福祉基金：増減なし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⑤植草浩子水源林保全基金：増減なし。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①公共施設の老朽化対策等による取り崩しが見込まれるため、決算剰余金のうち一定額を積み立てられるようにしていく。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②ふるさと納税によって寄付された寄附金を財源として各種事業を実施し、本村を愛する寄附者の思いを実現させる。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③活用事業の検討を行っていく。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④活用事業の検討を行っていく。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⑤活用事業の検討を行っていく。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・収入額が歳出額を超えることが見込まれたことから、財源の不均衡を調性するため、財政調整基金へ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千円積み立てたことによる増加。大規模災害の発生や大幅な税収減がある年度などに取崩を行う。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％となるように努めることとする。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・地方債の償還計画、公債費比率、償還利率の増加等を踏まえて、繰り上げ償還や償還年数の短縮を行うため現象予定。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2921121</v>
      </c>
      <c r="BO4" s="371"/>
      <c r="BP4" s="371"/>
      <c r="BQ4" s="371"/>
      <c r="BR4" s="371"/>
      <c r="BS4" s="371"/>
      <c r="BT4" s="371"/>
      <c r="BU4" s="372"/>
      <c r="BV4" s="370">
        <v>2708343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3.7</v>
      </c>
      <c r="CU4" s="377"/>
      <c r="CV4" s="377"/>
      <c r="CW4" s="377"/>
      <c r="CX4" s="377"/>
      <c r="CY4" s="377"/>
      <c r="CZ4" s="377"/>
      <c r="DA4" s="378"/>
      <c r="DB4" s="376">
        <v>5.9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2847776</v>
      </c>
      <c r="BO5" s="408"/>
      <c r="BP5" s="408"/>
      <c r="BQ5" s="408"/>
      <c r="BR5" s="408"/>
      <c r="BS5" s="408"/>
      <c r="BT5" s="408"/>
      <c r="BU5" s="409"/>
      <c r="BV5" s="407">
        <v>2579867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86.9</v>
      </c>
      <c r="CU5" s="405"/>
      <c r="CV5" s="405"/>
      <c r="CW5" s="405"/>
      <c r="CX5" s="405"/>
      <c r="CY5" s="405"/>
      <c r="CZ5" s="405"/>
      <c r="DA5" s="406"/>
      <c r="DB5" s="404">
        <v>83.3</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73345</v>
      </c>
      <c r="BO6" s="408"/>
      <c r="BP6" s="408"/>
      <c r="BQ6" s="408"/>
      <c r="BR6" s="408"/>
      <c r="BS6" s="408"/>
      <c r="BT6" s="408"/>
      <c r="BU6" s="409"/>
      <c r="BV6" s="407">
        <v>128476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87.2</v>
      </c>
      <c r="CU6" s="445"/>
      <c r="CV6" s="445"/>
      <c r="CW6" s="445"/>
      <c r="CX6" s="445"/>
      <c r="CY6" s="445"/>
      <c r="CZ6" s="445"/>
      <c r="DA6" s="446"/>
      <c r="DB6" s="444">
        <v>84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20320</v>
      </c>
      <c r="BO7" s="408"/>
      <c r="BP7" s="408"/>
      <c r="BQ7" s="408"/>
      <c r="BR7" s="408"/>
      <c r="BS7" s="408"/>
      <c r="BT7" s="408"/>
      <c r="BU7" s="409"/>
      <c r="BV7" s="407">
        <v>43263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1426398</v>
      </c>
      <c r="CU7" s="408"/>
      <c r="CV7" s="408"/>
      <c r="CW7" s="408"/>
      <c r="CX7" s="408"/>
      <c r="CY7" s="408"/>
      <c r="CZ7" s="408"/>
      <c r="DA7" s="409"/>
      <c r="DB7" s="407">
        <v>1449678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53025</v>
      </c>
      <c r="BO8" s="408"/>
      <c r="BP8" s="408"/>
      <c r="BQ8" s="408"/>
      <c r="BR8" s="408"/>
      <c r="BS8" s="408"/>
      <c r="BT8" s="408"/>
      <c r="BU8" s="409"/>
      <c r="BV8" s="407">
        <v>85213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0.15</v>
      </c>
      <c r="CU8" s="448"/>
      <c r="CV8" s="448"/>
      <c r="CW8" s="448"/>
      <c r="CX8" s="448"/>
      <c r="CY8" s="448"/>
      <c r="CZ8" s="448"/>
      <c r="DA8" s="449"/>
      <c r="DB8" s="447">
        <v>0.15</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1607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-32188</v>
      </c>
      <c r="BO9" s="408"/>
      <c r="BP9" s="408"/>
      <c r="BQ9" s="408"/>
      <c r="BR9" s="408"/>
      <c r="BS9" s="408"/>
      <c r="BT9" s="408"/>
      <c r="BU9" s="409"/>
      <c r="BV9" s="407">
        <v>956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19.100000000000001</v>
      </c>
      <c r="CU9" s="405"/>
      <c r="CV9" s="405"/>
      <c r="CW9" s="405"/>
      <c r="CX9" s="405"/>
      <c r="CY9" s="405"/>
      <c r="CZ9" s="405"/>
      <c r="DA9" s="406"/>
      <c r="DB9" s="404">
        <v>18.399999999999999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1743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50001</v>
      </c>
      <c r="BO10" s="408"/>
      <c r="BP10" s="408"/>
      <c r="BQ10" s="408"/>
      <c r="BR10" s="408"/>
      <c r="BS10" s="408"/>
      <c r="BT10" s="408"/>
      <c r="BU10" s="409"/>
      <c r="BV10" s="407">
        <v>30004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1545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10395</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1527</v>
      </c>
      <c r="S13" s="492"/>
      <c r="T13" s="492"/>
      <c r="U13" s="492"/>
      <c r="V13" s="493"/>
      <c r="W13" s="423" t="s">
        <v>131</v>
      </c>
      <c r="X13" s="424"/>
      <c r="Y13" s="424"/>
      <c r="Z13" s="424"/>
      <c r="AA13" s="424"/>
      <c r="AB13" s="414"/>
      <c r="AC13" s="458">
        <v>89</v>
      </c>
      <c r="AD13" s="459"/>
      <c r="AE13" s="459"/>
      <c r="AF13" s="459"/>
      <c r="AG13" s="501"/>
      <c r="AH13" s="458">
        <v>91</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7418</v>
      </c>
      <c r="BO13" s="408"/>
      <c r="BP13" s="408"/>
      <c r="BQ13" s="408"/>
      <c r="BR13" s="408"/>
      <c r="BS13" s="408"/>
      <c r="BT13" s="408"/>
      <c r="BU13" s="409"/>
      <c r="BV13" s="407">
        <v>30960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9.6</v>
      </c>
      <c r="CU13" s="405"/>
      <c r="CV13" s="405"/>
      <c r="CW13" s="405"/>
      <c r="CX13" s="405"/>
      <c r="CY13" s="405"/>
      <c r="CZ13" s="405"/>
      <c r="DA13" s="406"/>
      <c r="DB13" s="404">
        <v>9.8000000000000007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1557</v>
      </c>
      <c r="S14" s="492"/>
      <c r="T14" s="492"/>
      <c r="U14" s="492"/>
      <c r="V14" s="493"/>
      <c r="W14" s="397"/>
      <c r="X14" s="398"/>
      <c r="Y14" s="398"/>
      <c r="Z14" s="398"/>
      <c r="AA14" s="398"/>
      <c r="AB14" s="387"/>
      <c r="AC14" s="494">
        <v>10.199999999999999</v>
      </c>
      <c r="AD14" s="495"/>
      <c r="AE14" s="495"/>
      <c r="AF14" s="495"/>
      <c r="AG14" s="496"/>
      <c r="AH14" s="494">
        <v>9.6999999999999993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1545</v>
      </c>
      <c r="S15" s="492"/>
      <c r="T15" s="492"/>
      <c r="U15" s="492"/>
      <c r="V15" s="493"/>
      <c r="W15" s="423" t="s">
        <v>137</v>
      </c>
      <c r="X15" s="424"/>
      <c r="Y15" s="424"/>
      <c r="Z15" s="424"/>
      <c r="AA15" s="424"/>
      <c r="AB15" s="414"/>
      <c r="AC15" s="458">
        <v>327</v>
      </c>
      <c r="AD15" s="459"/>
      <c r="AE15" s="459"/>
      <c r="AF15" s="459"/>
      <c r="AG15" s="501"/>
      <c r="AH15" s="458">
        <v>351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204079</v>
      </c>
      <c r="BO15" s="371"/>
      <c r="BP15" s="371"/>
      <c r="BQ15" s="371"/>
      <c r="BR15" s="371"/>
      <c r="BS15" s="371"/>
      <c r="BT15" s="371"/>
      <c r="BU15" s="372"/>
      <c r="BV15" s="370">
        <v>205562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37.5</v>
      </c>
      <c r="AD16" s="495"/>
      <c r="AE16" s="495"/>
      <c r="AF16" s="495"/>
      <c r="AG16" s="496"/>
      <c r="AH16" s="494">
        <v>37.5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1372579</v>
      </c>
      <c r="BO16" s="408"/>
      <c r="BP16" s="408"/>
      <c r="BQ16" s="408"/>
      <c r="BR16" s="408"/>
      <c r="BS16" s="408"/>
      <c r="BT16" s="408"/>
      <c r="BU16" s="409"/>
      <c r="BV16" s="407">
        <v>1389351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455</v>
      </c>
      <c r="AD17" s="459"/>
      <c r="AE17" s="459"/>
      <c r="AF17" s="459"/>
      <c r="AG17" s="501"/>
      <c r="AH17" s="458">
        <v>495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252478</v>
      </c>
      <c r="BO17" s="408"/>
      <c r="BP17" s="408"/>
      <c r="BQ17" s="408"/>
      <c r="BR17" s="408"/>
      <c r="BS17" s="408"/>
      <c r="BT17" s="408"/>
      <c r="BU17" s="409"/>
      <c r="BV17" s="407">
        <v>253846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79.680000000000007</v>
      </c>
      <c r="M18" s="531"/>
      <c r="N18" s="531"/>
      <c r="O18" s="531"/>
      <c r="P18" s="531"/>
      <c r="Q18" s="531"/>
      <c r="R18" s="532"/>
      <c r="S18" s="532"/>
      <c r="T18" s="532"/>
      <c r="U18" s="532"/>
      <c r="V18" s="533"/>
      <c r="W18" s="425"/>
      <c r="X18" s="426"/>
      <c r="Y18" s="426"/>
      <c r="Z18" s="426"/>
      <c r="AA18" s="426"/>
      <c r="AB18" s="417"/>
      <c r="AC18" s="534">
        <v>52.2</v>
      </c>
      <c r="AD18" s="535"/>
      <c r="AE18" s="535"/>
      <c r="AF18" s="535"/>
      <c r="AG18" s="536"/>
      <c r="AH18" s="534">
        <v>52.8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1247434</v>
      </c>
      <c r="BO18" s="408"/>
      <c r="BP18" s="408"/>
      <c r="BQ18" s="408"/>
      <c r="BR18" s="408"/>
      <c r="BS18" s="408"/>
      <c r="BT18" s="408"/>
      <c r="BU18" s="409"/>
      <c r="BV18" s="407">
        <v>1213612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1886997</v>
      </c>
      <c r="BO19" s="408"/>
      <c r="BP19" s="408"/>
      <c r="BQ19" s="408"/>
      <c r="BR19" s="408"/>
      <c r="BS19" s="408"/>
      <c r="BT19" s="408"/>
      <c r="BU19" s="409"/>
      <c r="BV19" s="407">
        <v>1964665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613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3031322</v>
      </c>
      <c r="BO22" s="371"/>
      <c r="BP22" s="371"/>
      <c r="BQ22" s="371"/>
      <c r="BR22" s="371"/>
      <c r="BS22" s="371"/>
      <c r="BT22" s="371"/>
      <c r="BU22" s="372"/>
      <c r="BV22" s="370">
        <v>2899769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2871077</v>
      </c>
      <c r="BO23" s="408"/>
      <c r="BP23" s="408"/>
      <c r="BQ23" s="408"/>
      <c r="BR23" s="408"/>
      <c r="BS23" s="408"/>
      <c r="BT23" s="408"/>
      <c r="BU23" s="409"/>
      <c r="BV23" s="407">
        <v>2697884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5150</v>
      </c>
      <c r="R24" s="459"/>
      <c r="S24" s="459"/>
      <c r="T24" s="459"/>
      <c r="U24" s="459"/>
      <c r="V24" s="501"/>
      <c r="W24" s="553"/>
      <c r="X24" s="554"/>
      <c r="Y24" s="555"/>
      <c r="Z24" s="457" t="s">
        <v>162</v>
      </c>
      <c r="AA24" s="437"/>
      <c r="AB24" s="437"/>
      <c r="AC24" s="437"/>
      <c r="AD24" s="437"/>
      <c r="AE24" s="437"/>
      <c r="AF24" s="437"/>
      <c r="AG24" s="438"/>
      <c r="AH24" s="458">
        <v>34</v>
      </c>
      <c r="AI24" s="459"/>
      <c r="AJ24" s="459"/>
      <c r="AK24" s="459"/>
      <c r="AL24" s="501"/>
      <c r="AM24" s="458">
        <v>91188</v>
      </c>
      <c r="AN24" s="459"/>
      <c r="AO24" s="459"/>
      <c r="AP24" s="459"/>
      <c r="AQ24" s="459"/>
      <c r="AR24" s="501"/>
      <c r="AS24" s="458">
        <v>2682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2450585</v>
      </c>
      <c r="BO24" s="408"/>
      <c r="BP24" s="408"/>
      <c r="BQ24" s="408"/>
      <c r="BR24" s="408"/>
      <c r="BS24" s="408"/>
      <c r="BT24" s="408"/>
      <c r="BU24" s="409"/>
      <c r="BV24" s="407">
        <v>2251518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4150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t="s">
        <v>122</v>
      </c>
      <c r="BO25" s="371"/>
      <c r="BP25" s="371"/>
      <c r="BQ25" s="371"/>
      <c r="BR25" s="371"/>
      <c r="BS25" s="371"/>
      <c r="BT25" s="371"/>
      <c r="BU25" s="372"/>
      <c r="BV25" s="370" t="s">
        <v>122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3650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1600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117966</v>
      </c>
      <c r="BO27" s="527"/>
      <c r="BP27" s="527"/>
      <c r="BQ27" s="527"/>
      <c r="BR27" s="527"/>
      <c r="BS27" s="527"/>
      <c r="BT27" s="527"/>
      <c r="BU27" s="528"/>
      <c r="BV27" s="526">
        <v>117820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1400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669651</v>
      </c>
      <c r="BO28" s="371"/>
      <c r="BP28" s="371"/>
      <c r="BQ28" s="371"/>
      <c r="BR28" s="371"/>
      <c r="BS28" s="371"/>
      <c r="BT28" s="371"/>
      <c r="BU28" s="372"/>
      <c r="BV28" s="370">
        <v>630045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8</v>
      </c>
      <c r="M29" s="459"/>
      <c r="N29" s="459"/>
      <c r="O29" s="459"/>
      <c r="P29" s="501"/>
      <c r="Q29" s="458">
        <v>1300</v>
      </c>
      <c r="R29" s="459"/>
      <c r="S29" s="459"/>
      <c r="T29" s="459"/>
      <c r="U29" s="459"/>
      <c r="V29" s="501"/>
      <c r="W29" s="556"/>
      <c r="X29" s="557"/>
      <c r="Y29" s="558"/>
      <c r="Z29" s="457" t="s">
        <v>177</v>
      </c>
      <c r="AA29" s="437"/>
      <c r="AB29" s="437"/>
      <c r="AC29" s="437"/>
      <c r="AD29" s="437"/>
      <c r="AE29" s="437"/>
      <c r="AF29" s="437"/>
      <c r="AG29" s="438"/>
      <c r="AH29" s="458">
        <v>34</v>
      </c>
      <c r="AI29" s="459"/>
      <c r="AJ29" s="459"/>
      <c r="AK29" s="459"/>
      <c r="AL29" s="501"/>
      <c r="AM29" s="458">
        <v>91188</v>
      </c>
      <c r="AN29" s="459"/>
      <c r="AO29" s="459"/>
      <c r="AP29" s="459"/>
      <c r="AQ29" s="459"/>
      <c r="AR29" s="501"/>
      <c r="AS29" s="458">
        <v>2682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167941</v>
      </c>
      <c r="BO29" s="408"/>
      <c r="BP29" s="408"/>
      <c r="BQ29" s="408"/>
      <c r="BR29" s="408"/>
      <c r="BS29" s="408"/>
      <c r="BT29" s="408"/>
      <c r="BU29" s="409"/>
      <c r="BV29" s="407">
        <v>167938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1599057</v>
      </c>
      <c r="BO30" s="527"/>
      <c r="BP30" s="527"/>
      <c r="BQ30" s="527"/>
      <c r="BR30" s="527"/>
      <c r="BS30" s="527"/>
      <c r="BT30" s="527"/>
      <c r="BU30" s="528"/>
      <c r="BV30" s="526">
        <v>1601874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富士・東部広域環境事務組合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（株）どうし</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浄化槽事業特別会計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山梨県市町村総合事務組合（一般会計）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山梨県市町村総合事務組合（電子化事業及び会館管理・研修事業特別会計）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介護保険サービス事業特別会計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山梨県市町村総合事務組合（一般廃棄物最終処分場事業特別会計）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山梨県市町村総合事務組合（入札参加資格審査事業費特別会計）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山梨県市町村総合事務組合（交通災害共済事業特別会計）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山梨県後期高齢者医療広域連合（一般会計）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山梨県後期高齢者医療広域連合（特別会計）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kDJBq/tPYfpfi/9NgchEz7rMUHaTCz8wr3UZO2TvUHvv5Tr7MmFUv4hpLodD2zhXu4C4Fi3GoZF/V+atTqojMQ==" saltValue="/uaeWmHXGk1IHpaZao2lB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F55" sqref="F55"/>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191122</v>
      </c>
      <c r="S5" s="613"/>
      <c r="T5" s="613"/>
      <c r="U5" s="613"/>
      <c r="V5" s="613"/>
      <c r="W5" s="613"/>
      <c r="X5" s="613"/>
      <c r="Y5" s="614"/>
      <c r="Z5" s="615">
        <v>6.5</v>
      </c>
      <c r="AA5" s="615"/>
      <c r="AB5" s="615"/>
      <c r="AC5" s="615"/>
      <c r="AD5" s="616">
        <v>191122</v>
      </c>
      <c r="AE5" s="616"/>
      <c r="AF5" s="616"/>
      <c r="AG5" s="616"/>
      <c r="AH5" s="616"/>
      <c r="AI5" s="616"/>
      <c r="AJ5" s="616"/>
      <c r="AK5" s="616"/>
      <c r="AL5" s="617">
        <v>13.4</v>
      </c>
      <c r="AM5" s="618"/>
      <c r="AN5" s="618"/>
      <c r="AO5" s="619"/>
      <c r="AP5" s="609" t="s">
        <v>216</v>
      </c>
      <c r="AQ5" s="610"/>
      <c r="AR5" s="610"/>
      <c r="AS5" s="610"/>
      <c r="AT5" s="610"/>
      <c r="AU5" s="610"/>
      <c r="AV5" s="610"/>
      <c r="AW5" s="610"/>
      <c r="AX5" s="610"/>
      <c r="AY5" s="610"/>
      <c r="AZ5" s="610"/>
      <c r="BA5" s="610"/>
      <c r="BB5" s="610"/>
      <c r="BC5" s="610"/>
      <c r="BD5" s="610"/>
      <c r="BE5" s="610"/>
      <c r="BF5" s="611"/>
      <c r="BG5" s="623">
        <v>183716</v>
      </c>
      <c r="BH5" s="624"/>
      <c r="BI5" s="624"/>
      <c r="BJ5" s="624"/>
      <c r="BK5" s="624"/>
      <c r="BL5" s="624"/>
      <c r="BM5" s="624"/>
      <c r="BN5" s="625"/>
      <c r="BO5" s="626">
        <v>96.1</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22384</v>
      </c>
      <c r="S6" s="624"/>
      <c r="T6" s="624"/>
      <c r="U6" s="624"/>
      <c r="V6" s="624"/>
      <c r="W6" s="624"/>
      <c r="X6" s="624"/>
      <c r="Y6" s="625"/>
      <c r="Z6" s="626">
        <v>0.8</v>
      </c>
      <c r="AA6" s="626"/>
      <c r="AB6" s="626"/>
      <c r="AC6" s="626"/>
      <c r="AD6" s="627">
        <v>22384</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183716</v>
      </c>
      <c r="BH6" s="624"/>
      <c r="BI6" s="624"/>
      <c r="BJ6" s="624"/>
      <c r="BK6" s="624"/>
      <c r="BL6" s="624"/>
      <c r="BM6" s="624"/>
      <c r="BN6" s="625"/>
      <c r="BO6" s="626">
        <v>96.1</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39039</v>
      </c>
      <c r="CS6" s="624"/>
      <c r="CT6" s="624"/>
      <c r="CU6" s="624"/>
      <c r="CV6" s="624"/>
      <c r="CW6" s="624"/>
      <c r="CX6" s="624"/>
      <c r="CY6" s="625"/>
      <c r="CZ6" s="617">
        <v>1.4</v>
      </c>
      <c r="DA6" s="618"/>
      <c r="DB6" s="618"/>
      <c r="DC6" s="634"/>
      <c r="DD6" s="632" t="s">
        <v>122</v>
      </c>
      <c r="DE6" s="624"/>
      <c r="DF6" s="624"/>
      <c r="DG6" s="624"/>
      <c r="DH6" s="624"/>
      <c r="DI6" s="624"/>
      <c r="DJ6" s="624"/>
      <c r="DK6" s="624"/>
      <c r="DL6" s="624"/>
      <c r="DM6" s="624"/>
      <c r="DN6" s="624"/>
      <c r="DO6" s="624"/>
      <c r="DP6" s="625"/>
      <c r="DQ6" s="632">
        <v>39039</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78</v>
      </c>
      <c r="S7" s="624"/>
      <c r="T7" s="624"/>
      <c r="U7" s="624"/>
      <c r="V7" s="624"/>
      <c r="W7" s="624"/>
      <c r="X7" s="624"/>
      <c r="Y7" s="625"/>
      <c r="Z7" s="626">
        <v>0</v>
      </c>
      <c r="AA7" s="626"/>
      <c r="AB7" s="626"/>
      <c r="AC7" s="626"/>
      <c r="AD7" s="627">
        <v>78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96204</v>
      </c>
      <c r="BH7" s="624"/>
      <c r="BI7" s="624"/>
      <c r="BJ7" s="624"/>
      <c r="BK7" s="624"/>
      <c r="BL7" s="624"/>
      <c r="BM7" s="624"/>
      <c r="BN7" s="625"/>
      <c r="BO7" s="626">
        <v>50.3</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1181308</v>
      </c>
      <c r="CS7" s="624"/>
      <c r="CT7" s="624"/>
      <c r="CU7" s="624"/>
      <c r="CV7" s="624"/>
      <c r="CW7" s="624"/>
      <c r="CX7" s="624"/>
      <c r="CY7" s="625"/>
      <c r="CZ7" s="626">
        <v>41.5</v>
      </c>
      <c r="DA7" s="626"/>
      <c r="DB7" s="626"/>
      <c r="DC7" s="626"/>
      <c r="DD7" s="632">
        <v>513655</v>
      </c>
      <c r="DE7" s="624"/>
      <c r="DF7" s="624"/>
      <c r="DG7" s="624"/>
      <c r="DH7" s="624"/>
      <c r="DI7" s="624"/>
      <c r="DJ7" s="624"/>
      <c r="DK7" s="624"/>
      <c r="DL7" s="624"/>
      <c r="DM7" s="624"/>
      <c r="DN7" s="624"/>
      <c r="DO7" s="624"/>
      <c r="DP7" s="625"/>
      <c r="DQ7" s="632">
        <v>549784</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1376</v>
      </c>
      <c r="S8" s="624"/>
      <c r="T8" s="624"/>
      <c r="U8" s="624"/>
      <c r="V8" s="624"/>
      <c r="W8" s="624"/>
      <c r="X8" s="624"/>
      <c r="Y8" s="625"/>
      <c r="Z8" s="626">
        <v>0</v>
      </c>
      <c r="AA8" s="626"/>
      <c r="AB8" s="626"/>
      <c r="AC8" s="626"/>
      <c r="AD8" s="627">
        <v>1376</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3104</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298702</v>
      </c>
      <c r="CS8" s="624"/>
      <c r="CT8" s="624"/>
      <c r="CU8" s="624"/>
      <c r="CV8" s="624"/>
      <c r="CW8" s="624"/>
      <c r="CX8" s="624"/>
      <c r="CY8" s="625"/>
      <c r="CZ8" s="626">
        <v>10.5</v>
      </c>
      <c r="DA8" s="626"/>
      <c r="DB8" s="626"/>
      <c r="DC8" s="626"/>
      <c r="DD8" s="632">
        <v>1210</v>
      </c>
      <c r="DE8" s="624"/>
      <c r="DF8" s="624"/>
      <c r="DG8" s="624"/>
      <c r="DH8" s="624"/>
      <c r="DI8" s="624"/>
      <c r="DJ8" s="624"/>
      <c r="DK8" s="624"/>
      <c r="DL8" s="624"/>
      <c r="DM8" s="624"/>
      <c r="DN8" s="624"/>
      <c r="DO8" s="624"/>
      <c r="DP8" s="625"/>
      <c r="DQ8" s="632">
        <v>227965</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1543</v>
      </c>
      <c r="S9" s="624"/>
      <c r="T9" s="624"/>
      <c r="U9" s="624"/>
      <c r="V9" s="624"/>
      <c r="W9" s="624"/>
      <c r="X9" s="624"/>
      <c r="Y9" s="625"/>
      <c r="Z9" s="626">
        <v>0.1</v>
      </c>
      <c r="AA9" s="626"/>
      <c r="AB9" s="626"/>
      <c r="AC9" s="626"/>
      <c r="AD9" s="627">
        <v>1543</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85937</v>
      </c>
      <c r="BH9" s="624"/>
      <c r="BI9" s="624"/>
      <c r="BJ9" s="624"/>
      <c r="BK9" s="624"/>
      <c r="BL9" s="624"/>
      <c r="BM9" s="624"/>
      <c r="BN9" s="625"/>
      <c r="BO9" s="626">
        <v>45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279576</v>
      </c>
      <c r="CS9" s="624"/>
      <c r="CT9" s="624"/>
      <c r="CU9" s="624"/>
      <c r="CV9" s="624"/>
      <c r="CW9" s="624"/>
      <c r="CX9" s="624"/>
      <c r="CY9" s="625"/>
      <c r="CZ9" s="626">
        <v>9.8000000000000007</v>
      </c>
      <c r="DA9" s="626"/>
      <c r="DB9" s="626"/>
      <c r="DC9" s="626"/>
      <c r="DD9" s="632">
        <v>6990</v>
      </c>
      <c r="DE9" s="624"/>
      <c r="DF9" s="624"/>
      <c r="DG9" s="624"/>
      <c r="DH9" s="624"/>
      <c r="DI9" s="624"/>
      <c r="DJ9" s="624"/>
      <c r="DK9" s="624"/>
      <c r="DL9" s="624"/>
      <c r="DM9" s="624"/>
      <c r="DN9" s="624"/>
      <c r="DO9" s="624"/>
      <c r="DP9" s="625"/>
      <c r="DQ9" s="632">
        <v>249247</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5019</v>
      </c>
      <c r="BH10" s="624"/>
      <c r="BI10" s="624"/>
      <c r="BJ10" s="624"/>
      <c r="BK10" s="624"/>
      <c r="BL10" s="624"/>
      <c r="BM10" s="624"/>
      <c r="BN10" s="625"/>
      <c r="BO10" s="626">
        <v>2.6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40201</v>
      </c>
      <c r="S11" s="624"/>
      <c r="T11" s="624"/>
      <c r="U11" s="624"/>
      <c r="V11" s="624"/>
      <c r="W11" s="624"/>
      <c r="X11" s="624"/>
      <c r="Y11" s="625"/>
      <c r="Z11" s="628">
        <v>1.4</v>
      </c>
      <c r="AA11" s="629"/>
      <c r="AB11" s="629"/>
      <c r="AC11" s="635"/>
      <c r="AD11" s="632">
        <v>40201</v>
      </c>
      <c r="AE11" s="624"/>
      <c r="AF11" s="624"/>
      <c r="AG11" s="624"/>
      <c r="AH11" s="624"/>
      <c r="AI11" s="624"/>
      <c r="AJ11" s="624"/>
      <c r="AK11" s="625"/>
      <c r="AL11" s="628">
        <v>2.8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2144</v>
      </c>
      <c r="BH11" s="624"/>
      <c r="BI11" s="624"/>
      <c r="BJ11" s="624"/>
      <c r="BK11" s="624"/>
      <c r="BL11" s="624"/>
      <c r="BM11" s="624"/>
      <c r="BN11" s="625"/>
      <c r="BO11" s="626">
        <v>1.1000000000000001</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122821</v>
      </c>
      <c r="CS11" s="624"/>
      <c r="CT11" s="624"/>
      <c r="CU11" s="624"/>
      <c r="CV11" s="624"/>
      <c r="CW11" s="624"/>
      <c r="CX11" s="624"/>
      <c r="CY11" s="625"/>
      <c r="CZ11" s="626">
        <v>4.3</v>
      </c>
      <c r="DA11" s="626"/>
      <c r="DB11" s="626"/>
      <c r="DC11" s="626"/>
      <c r="DD11" s="632">
        <v>27273</v>
      </c>
      <c r="DE11" s="624"/>
      <c r="DF11" s="624"/>
      <c r="DG11" s="624"/>
      <c r="DH11" s="624"/>
      <c r="DI11" s="624"/>
      <c r="DJ11" s="624"/>
      <c r="DK11" s="624"/>
      <c r="DL11" s="624"/>
      <c r="DM11" s="624"/>
      <c r="DN11" s="624"/>
      <c r="DO11" s="624"/>
      <c r="DP11" s="625"/>
      <c r="DQ11" s="632">
        <v>69121</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75224</v>
      </c>
      <c r="BH12" s="624"/>
      <c r="BI12" s="624"/>
      <c r="BJ12" s="624"/>
      <c r="BK12" s="624"/>
      <c r="BL12" s="624"/>
      <c r="BM12" s="624"/>
      <c r="BN12" s="625"/>
      <c r="BO12" s="626">
        <v>39.4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71529</v>
      </c>
      <c r="CS12" s="624"/>
      <c r="CT12" s="624"/>
      <c r="CU12" s="624"/>
      <c r="CV12" s="624"/>
      <c r="CW12" s="624"/>
      <c r="CX12" s="624"/>
      <c r="CY12" s="625"/>
      <c r="CZ12" s="626">
        <v>2.5</v>
      </c>
      <c r="DA12" s="626"/>
      <c r="DB12" s="626"/>
      <c r="DC12" s="626"/>
      <c r="DD12" s="632">
        <v>6877</v>
      </c>
      <c r="DE12" s="624"/>
      <c r="DF12" s="624"/>
      <c r="DG12" s="624"/>
      <c r="DH12" s="624"/>
      <c r="DI12" s="624"/>
      <c r="DJ12" s="624"/>
      <c r="DK12" s="624"/>
      <c r="DL12" s="624"/>
      <c r="DM12" s="624"/>
      <c r="DN12" s="624"/>
      <c r="DO12" s="624"/>
      <c r="DP12" s="625"/>
      <c r="DQ12" s="632">
        <v>28952</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75034</v>
      </c>
      <c r="BH13" s="624"/>
      <c r="BI13" s="624"/>
      <c r="BJ13" s="624"/>
      <c r="BK13" s="624"/>
      <c r="BL13" s="624"/>
      <c r="BM13" s="624"/>
      <c r="BN13" s="625"/>
      <c r="BO13" s="626">
        <v>39.299999999999997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162687</v>
      </c>
      <c r="CS13" s="624"/>
      <c r="CT13" s="624"/>
      <c r="CU13" s="624"/>
      <c r="CV13" s="624"/>
      <c r="CW13" s="624"/>
      <c r="CX13" s="624"/>
      <c r="CY13" s="625"/>
      <c r="CZ13" s="626">
        <v>5.7</v>
      </c>
      <c r="DA13" s="626"/>
      <c r="DB13" s="626"/>
      <c r="DC13" s="626"/>
      <c r="DD13" s="632">
        <v>93671</v>
      </c>
      <c r="DE13" s="624"/>
      <c r="DF13" s="624"/>
      <c r="DG13" s="624"/>
      <c r="DH13" s="624"/>
      <c r="DI13" s="624"/>
      <c r="DJ13" s="624"/>
      <c r="DK13" s="624"/>
      <c r="DL13" s="624"/>
      <c r="DM13" s="624"/>
      <c r="DN13" s="624"/>
      <c r="DO13" s="624"/>
      <c r="DP13" s="625"/>
      <c r="DQ13" s="632">
        <v>47056</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74</v>
      </c>
      <c r="S14" s="624"/>
      <c r="T14" s="624"/>
      <c r="U14" s="624"/>
      <c r="V14" s="624"/>
      <c r="W14" s="624"/>
      <c r="X14" s="624"/>
      <c r="Y14" s="625"/>
      <c r="Z14" s="626">
        <v>0</v>
      </c>
      <c r="AA14" s="626"/>
      <c r="AB14" s="626"/>
      <c r="AC14" s="626"/>
      <c r="AD14" s="627">
        <v>74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7724</v>
      </c>
      <c r="BH14" s="624"/>
      <c r="BI14" s="624"/>
      <c r="BJ14" s="624"/>
      <c r="BK14" s="624"/>
      <c r="BL14" s="624"/>
      <c r="BM14" s="624"/>
      <c r="BN14" s="625"/>
      <c r="BO14" s="626">
        <v>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134726</v>
      </c>
      <c r="CS14" s="624"/>
      <c r="CT14" s="624"/>
      <c r="CU14" s="624"/>
      <c r="CV14" s="624"/>
      <c r="CW14" s="624"/>
      <c r="CX14" s="624"/>
      <c r="CY14" s="625"/>
      <c r="CZ14" s="626">
        <v>4.7</v>
      </c>
      <c r="DA14" s="626"/>
      <c r="DB14" s="626"/>
      <c r="DC14" s="626"/>
      <c r="DD14" s="632">
        <v>49500</v>
      </c>
      <c r="DE14" s="624"/>
      <c r="DF14" s="624"/>
      <c r="DG14" s="624"/>
      <c r="DH14" s="624"/>
      <c r="DI14" s="624"/>
      <c r="DJ14" s="624"/>
      <c r="DK14" s="624"/>
      <c r="DL14" s="624"/>
      <c r="DM14" s="624"/>
      <c r="DN14" s="624"/>
      <c r="DO14" s="624"/>
      <c r="DP14" s="625"/>
      <c r="DQ14" s="632">
        <v>85226</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4564</v>
      </c>
      <c r="BH15" s="624"/>
      <c r="BI15" s="624"/>
      <c r="BJ15" s="624"/>
      <c r="BK15" s="624"/>
      <c r="BL15" s="624"/>
      <c r="BM15" s="624"/>
      <c r="BN15" s="625"/>
      <c r="BO15" s="626">
        <v>2.4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195710</v>
      </c>
      <c r="CS15" s="624"/>
      <c r="CT15" s="624"/>
      <c r="CU15" s="624"/>
      <c r="CV15" s="624"/>
      <c r="CW15" s="624"/>
      <c r="CX15" s="624"/>
      <c r="CY15" s="625"/>
      <c r="CZ15" s="626">
        <v>6.9</v>
      </c>
      <c r="DA15" s="626"/>
      <c r="DB15" s="626"/>
      <c r="DC15" s="626"/>
      <c r="DD15" s="632">
        <v>3718</v>
      </c>
      <c r="DE15" s="624"/>
      <c r="DF15" s="624"/>
      <c r="DG15" s="624"/>
      <c r="DH15" s="624"/>
      <c r="DI15" s="624"/>
      <c r="DJ15" s="624"/>
      <c r="DK15" s="624"/>
      <c r="DL15" s="624"/>
      <c r="DM15" s="624"/>
      <c r="DN15" s="624"/>
      <c r="DO15" s="624"/>
      <c r="DP15" s="625"/>
      <c r="DQ15" s="632">
        <v>155919</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1225</v>
      </c>
      <c r="S16" s="624"/>
      <c r="T16" s="624"/>
      <c r="U16" s="624"/>
      <c r="V16" s="624"/>
      <c r="W16" s="624"/>
      <c r="X16" s="624"/>
      <c r="Y16" s="625"/>
      <c r="Z16" s="626">
        <v>0</v>
      </c>
      <c r="AA16" s="626"/>
      <c r="AB16" s="626"/>
      <c r="AC16" s="626"/>
      <c r="AD16" s="627">
        <v>1225</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3466</v>
      </c>
      <c r="S17" s="624"/>
      <c r="T17" s="624"/>
      <c r="U17" s="624"/>
      <c r="V17" s="624"/>
      <c r="W17" s="624"/>
      <c r="X17" s="624"/>
      <c r="Y17" s="625"/>
      <c r="Z17" s="626">
        <v>0.1</v>
      </c>
      <c r="AA17" s="626"/>
      <c r="AB17" s="626"/>
      <c r="AC17" s="626"/>
      <c r="AD17" s="627">
        <v>3466</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361678</v>
      </c>
      <c r="CS17" s="624"/>
      <c r="CT17" s="624"/>
      <c r="CU17" s="624"/>
      <c r="CV17" s="624"/>
      <c r="CW17" s="624"/>
      <c r="CX17" s="624"/>
      <c r="CY17" s="625"/>
      <c r="CZ17" s="626">
        <v>12.7</v>
      </c>
      <c r="DA17" s="626"/>
      <c r="DB17" s="626"/>
      <c r="DC17" s="626"/>
      <c r="DD17" s="632" t="s">
        <v>122</v>
      </c>
      <c r="DE17" s="624"/>
      <c r="DF17" s="624"/>
      <c r="DG17" s="624"/>
      <c r="DH17" s="624"/>
      <c r="DI17" s="624"/>
      <c r="DJ17" s="624"/>
      <c r="DK17" s="624"/>
      <c r="DL17" s="624"/>
      <c r="DM17" s="624"/>
      <c r="DN17" s="624"/>
      <c r="DO17" s="624"/>
      <c r="DP17" s="625"/>
      <c r="DQ17" s="632">
        <v>361343</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431</v>
      </c>
      <c r="S18" s="624"/>
      <c r="T18" s="624"/>
      <c r="U18" s="624"/>
      <c r="V18" s="624"/>
      <c r="W18" s="624"/>
      <c r="X18" s="624"/>
      <c r="Y18" s="625"/>
      <c r="Z18" s="626">
        <v>0</v>
      </c>
      <c r="AA18" s="626"/>
      <c r="AB18" s="626"/>
      <c r="AC18" s="626"/>
      <c r="AD18" s="627">
        <v>431</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431</v>
      </c>
      <c r="S19" s="624"/>
      <c r="T19" s="624"/>
      <c r="U19" s="624"/>
      <c r="V19" s="624"/>
      <c r="W19" s="624"/>
      <c r="X19" s="624"/>
      <c r="Y19" s="625"/>
      <c r="Z19" s="626">
        <v>0</v>
      </c>
      <c r="AA19" s="626"/>
      <c r="AB19" s="626"/>
      <c r="AC19" s="626"/>
      <c r="AD19" s="627">
        <v>431</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7406</v>
      </c>
      <c r="BH19" s="624"/>
      <c r="BI19" s="624"/>
      <c r="BJ19" s="624"/>
      <c r="BK19" s="624"/>
      <c r="BL19" s="624"/>
      <c r="BM19" s="624"/>
      <c r="BN19" s="625"/>
      <c r="BO19" s="626">
        <v>3.9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7406</v>
      </c>
      <c r="BH20" s="624"/>
      <c r="BI20" s="624"/>
      <c r="BJ20" s="624"/>
      <c r="BK20" s="624"/>
      <c r="BL20" s="624"/>
      <c r="BM20" s="624"/>
      <c r="BN20" s="625"/>
      <c r="BO20" s="626">
        <v>3.9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2847776</v>
      </c>
      <c r="CS20" s="624"/>
      <c r="CT20" s="624"/>
      <c r="CU20" s="624"/>
      <c r="CV20" s="624"/>
      <c r="CW20" s="624"/>
      <c r="CX20" s="624"/>
      <c r="CY20" s="625"/>
      <c r="CZ20" s="626">
        <v>100</v>
      </c>
      <c r="DA20" s="626"/>
      <c r="DB20" s="626"/>
      <c r="DC20" s="626"/>
      <c r="DD20" s="632">
        <v>702894</v>
      </c>
      <c r="DE20" s="624"/>
      <c r="DF20" s="624"/>
      <c r="DG20" s="624"/>
      <c r="DH20" s="624"/>
      <c r="DI20" s="624"/>
      <c r="DJ20" s="624"/>
      <c r="DK20" s="624"/>
      <c r="DL20" s="624"/>
      <c r="DM20" s="624"/>
      <c r="DN20" s="624"/>
      <c r="DO20" s="624"/>
      <c r="DP20" s="625"/>
      <c r="DQ20" s="632">
        <v>1813652</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1334144</v>
      </c>
      <c r="S21" s="624"/>
      <c r="T21" s="624"/>
      <c r="U21" s="624"/>
      <c r="V21" s="624"/>
      <c r="W21" s="624"/>
      <c r="X21" s="624"/>
      <c r="Y21" s="625"/>
      <c r="Z21" s="626">
        <v>45.7</v>
      </c>
      <c r="AA21" s="626"/>
      <c r="AB21" s="626"/>
      <c r="AC21" s="626"/>
      <c r="AD21" s="627">
        <v>1168500</v>
      </c>
      <c r="AE21" s="627"/>
      <c r="AF21" s="627"/>
      <c r="AG21" s="627"/>
      <c r="AH21" s="627"/>
      <c r="AI21" s="627"/>
      <c r="AJ21" s="627"/>
      <c r="AK21" s="627"/>
      <c r="AL21" s="628">
        <v>81.7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7406</v>
      </c>
      <c r="BH21" s="624"/>
      <c r="BI21" s="624"/>
      <c r="BJ21" s="624"/>
      <c r="BK21" s="624"/>
      <c r="BL21" s="624"/>
      <c r="BM21" s="624"/>
      <c r="BN21" s="625"/>
      <c r="BO21" s="626">
        <v>3.9</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1168500</v>
      </c>
      <c r="S22" s="624"/>
      <c r="T22" s="624"/>
      <c r="U22" s="624"/>
      <c r="V22" s="624"/>
      <c r="W22" s="624"/>
      <c r="X22" s="624"/>
      <c r="Y22" s="625"/>
      <c r="Z22" s="626">
        <v>40</v>
      </c>
      <c r="AA22" s="626"/>
      <c r="AB22" s="626"/>
      <c r="AC22" s="626"/>
      <c r="AD22" s="627">
        <v>1168500</v>
      </c>
      <c r="AE22" s="627"/>
      <c r="AF22" s="627"/>
      <c r="AG22" s="627"/>
      <c r="AH22" s="627"/>
      <c r="AI22" s="627"/>
      <c r="AJ22" s="627"/>
      <c r="AK22" s="627"/>
      <c r="AL22" s="628">
        <v>81.7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165644</v>
      </c>
      <c r="S23" s="624"/>
      <c r="T23" s="624"/>
      <c r="U23" s="624"/>
      <c r="V23" s="624"/>
      <c r="W23" s="624"/>
      <c r="X23" s="624"/>
      <c r="Y23" s="625"/>
      <c r="Z23" s="626">
        <v>5.7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817566</v>
      </c>
      <c r="CS24" s="613"/>
      <c r="CT24" s="613"/>
      <c r="CU24" s="613"/>
      <c r="CV24" s="613"/>
      <c r="CW24" s="613"/>
      <c r="CX24" s="613"/>
      <c r="CY24" s="614"/>
      <c r="CZ24" s="617">
        <v>28.7</v>
      </c>
      <c r="DA24" s="618"/>
      <c r="DB24" s="618"/>
      <c r="DC24" s="634"/>
      <c r="DD24" s="655">
        <v>773536</v>
      </c>
      <c r="DE24" s="613"/>
      <c r="DF24" s="613"/>
      <c r="DG24" s="613"/>
      <c r="DH24" s="613"/>
      <c r="DI24" s="613"/>
      <c r="DJ24" s="613"/>
      <c r="DK24" s="614"/>
      <c r="DL24" s="655">
        <v>737146</v>
      </c>
      <c r="DM24" s="613"/>
      <c r="DN24" s="613"/>
      <c r="DO24" s="613"/>
      <c r="DP24" s="613"/>
      <c r="DQ24" s="613"/>
      <c r="DR24" s="613"/>
      <c r="DS24" s="613"/>
      <c r="DT24" s="613"/>
      <c r="DU24" s="613"/>
      <c r="DV24" s="614"/>
      <c r="DW24" s="617">
        <v>51.3</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1596044</v>
      </c>
      <c r="S25" s="624"/>
      <c r="T25" s="624"/>
      <c r="U25" s="624"/>
      <c r="V25" s="624"/>
      <c r="W25" s="624"/>
      <c r="X25" s="624"/>
      <c r="Y25" s="625"/>
      <c r="Z25" s="626">
        <v>54.6</v>
      </c>
      <c r="AA25" s="626"/>
      <c r="AB25" s="626"/>
      <c r="AC25" s="626"/>
      <c r="AD25" s="627">
        <v>1430400</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370166</v>
      </c>
      <c r="CS25" s="656"/>
      <c r="CT25" s="656"/>
      <c r="CU25" s="656"/>
      <c r="CV25" s="656"/>
      <c r="CW25" s="656"/>
      <c r="CX25" s="656"/>
      <c r="CY25" s="657"/>
      <c r="CZ25" s="628">
        <v>13</v>
      </c>
      <c r="DA25" s="653"/>
      <c r="DB25" s="653"/>
      <c r="DC25" s="658"/>
      <c r="DD25" s="632">
        <v>363414</v>
      </c>
      <c r="DE25" s="656"/>
      <c r="DF25" s="656"/>
      <c r="DG25" s="656"/>
      <c r="DH25" s="656"/>
      <c r="DI25" s="656"/>
      <c r="DJ25" s="656"/>
      <c r="DK25" s="657"/>
      <c r="DL25" s="632">
        <v>359936</v>
      </c>
      <c r="DM25" s="656"/>
      <c r="DN25" s="656"/>
      <c r="DO25" s="656"/>
      <c r="DP25" s="656"/>
      <c r="DQ25" s="656"/>
      <c r="DR25" s="656"/>
      <c r="DS25" s="656"/>
      <c r="DT25" s="656"/>
      <c r="DU25" s="656"/>
      <c r="DV25" s="657"/>
      <c r="DW25" s="628">
        <v>25.1</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225812</v>
      </c>
      <c r="CS26" s="624"/>
      <c r="CT26" s="624"/>
      <c r="CU26" s="624"/>
      <c r="CV26" s="624"/>
      <c r="CW26" s="624"/>
      <c r="CX26" s="624"/>
      <c r="CY26" s="625"/>
      <c r="CZ26" s="628">
        <v>7.9</v>
      </c>
      <c r="DA26" s="653"/>
      <c r="DB26" s="653"/>
      <c r="DC26" s="658"/>
      <c r="DD26" s="632">
        <v>225297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6590</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191122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85722</v>
      </c>
      <c r="CS27" s="656"/>
      <c r="CT27" s="656"/>
      <c r="CU27" s="656"/>
      <c r="CV27" s="656"/>
      <c r="CW27" s="656"/>
      <c r="CX27" s="656"/>
      <c r="CY27" s="657"/>
      <c r="CZ27" s="628">
        <v>3</v>
      </c>
      <c r="DA27" s="653"/>
      <c r="DB27" s="653"/>
      <c r="DC27" s="658"/>
      <c r="DD27" s="632">
        <v>48779</v>
      </c>
      <c r="DE27" s="656"/>
      <c r="DF27" s="656"/>
      <c r="DG27" s="656"/>
      <c r="DH27" s="656"/>
      <c r="DI27" s="656"/>
      <c r="DJ27" s="656"/>
      <c r="DK27" s="657"/>
      <c r="DL27" s="632">
        <v>15867</v>
      </c>
      <c r="DM27" s="656"/>
      <c r="DN27" s="656"/>
      <c r="DO27" s="656"/>
      <c r="DP27" s="656"/>
      <c r="DQ27" s="656"/>
      <c r="DR27" s="656"/>
      <c r="DS27" s="656"/>
      <c r="DT27" s="656"/>
      <c r="DU27" s="656"/>
      <c r="DV27" s="657"/>
      <c r="DW27" s="628">
        <v>1.1000000000000001</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38501</v>
      </c>
      <c r="S28" s="624"/>
      <c r="T28" s="624"/>
      <c r="U28" s="624"/>
      <c r="V28" s="624"/>
      <c r="W28" s="624"/>
      <c r="X28" s="624"/>
      <c r="Y28" s="625"/>
      <c r="Z28" s="626">
        <v>1.3</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361678</v>
      </c>
      <c r="CS28" s="624"/>
      <c r="CT28" s="624"/>
      <c r="CU28" s="624"/>
      <c r="CV28" s="624"/>
      <c r="CW28" s="624"/>
      <c r="CX28" s="624"/>
      <c r="CY28" s="625"/>
      <c r="CZ28" s="628">
        <v>12.7</v>
      </c>
      <c r="DA28" s="653"/>
      <c r="DB28" s="653"/>
      <c r="DC28" s="658"/>
      <c r="DD28" s="632">
        <v>361343</v>
      </c>
      <c r="DE28" s="624"/>
      <c r="DF28" s="624"/>
      <c r="DG28" s="624"/>
      <c r="DH28" s="624"/>
      <c r="DI28" s="624"/>
      <c r="DJ28" s="624"/>
      <c r="DK28" s="625"/>
      <c r="DL28" s="632">
        <v>361343</v>
      </c>
      <c r="DM28" s="624"/>
      <c r="DN28" s="624"/>
      <c r="DO28" s="624"/>
      <c r="DP28" s="624"/>
      <c r="DQ28" s="624"/>
      <c r="DR28" s="624"/>
      <c r="DS28" s="624"/>
      <c r="DT28" s="624"/>
      <c r="DU28" s="624"/>
      <c r="DV28" s="625"/>
      <c r="DW28" s="628">
        <v>25.2</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1032</v>
      </c>
      <c r="S29" s="624"/>
      <c r="T29" s="624"/>
      <c r="U29" s="624"/>
      <c r="V29" s="624"/>
      <c r="W29" s="624"/>
      <c r="X29" s="624"/>
      <c r="Y29" s="625"/>
      <c r="Z29" s="626">
        <v>0</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361677</v>
      </c>
      <c r="CS29" s="656"/>
      <c r="CT29" s="656"/>
      <c r="CU29" s="656"/>
      <c r="CV29" s="656"/>
      <c r="CW29" s="656"/>
      <c r="CX29" s="656"/>
      <c r="CY29" s="657"/>
      <c r="CZ29" s="628">
        <v>12.7</v>
      </c>
      <c r="DA29" s="653"/>
      <c r="DB29" s="653"/>
      <c r="DC29" s="658"/>
      <c r="DD29" s="632">
        <v>361342</v>
      </c>
      <c r="DE29" s="656"/>
      <c r="DF29" s="656"/>
      <c r="DG29" s="656"/>
      <c r="DH29" s="656"/>
      <c r="DI29" s="656"/>
      <c r="DJ29" s="656"/>
      <c r="DK29" s="657"/>
      <c r="DL29" s="632">
        <v>361342</v>
      </c>
      <c r="DM29" s="656"/>
      <c r="DN29" s="656"/>
      <c r="DO29" s="656"/>
      <c r="DP29" s="656"/>
      <c r="DQ29" s="656"/>
      <c r="DR29" s="656"/>
      <c r="DS29" s="656"/>
      <c r="DT29" s="656"/>
      <c r="DU29" s="656"/>
      <c r="DV29" s="657"/>
      <c r="DW29" s="628">
        <v>25.2</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135360</v>
      </c>
      <c r="S30" s="624"/>
      <c r="T30" s="624"/>
      <c r="U30" s="624"/>
      <c r="V30" s="624"/>
      <c r="W30" s="624"/>
      <c r="X30" s="624"/>
      <c r="Y30" s="625"/>
      <c r="Z30" s="626">
        <v>4.5999999999999996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352467</v>
      </c>
      <c r="CS30" s="624"/>
      <c r="CT30" s="624"/>
      <c r="CU30" s="624"/>
      <c r="CV30" s="624"/>
      <c r="CW30" s="624"/>
      <c r="CX30" s="624"/>
      <c r="CY30" s="625"/>
      <c r="CZ30" s="628">
        <v>12.4</v>
      </c>
      <c r="DA30" s="653"/>
      <c r="DB30" s="653"/>
      <c r="DC30" s="658"/>
      <c r="DD30" s="632">
        <v>352199</v>
      </c>
      <c r="DE30" s="624"/>
      <c r="DF30" s="624"/>
      <c r="DG30" s="624"/>
      <c r="DH30" s="624"/>
      <c r="DI30" s="624"/>
      <c r="DJ30" s="624"/>
      <c r="DK30" s="625"/>
      <c r="DL30" s="632">
        <v>352199</v>
      </c>
      <c r="DM30" s="624"/>
      <c r="DN30" s="624"/>
      <c r="DO30" s="624"/>
      <c r="DP30" s="624"/>
      <c r="DQ30" s="624"/>
      <c r="DR30" s="624"/>
      <c r="DS30" s="624"/>
      <c r="DT30" s="624"/>
      <c r="DU30" s="624"/>
      <c r="DV30" s="625"/>
      <c r="DW30" s="628">
        <v>24.5</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99.1</v>
      </c>
      <c r="BH31" s="667"/>
      <c r="BI31" s="667"/>
      <c r="BJ31" s="667"/>
      <c r="BK31" s="667"/>
      <c r="BL31" s="667"/>
      <c r="BM31" s="618">
        <v>97.3</v>
      </c>
      <c r="BN31" s="667"/>
      <c r="BO31" s="667"/>
      <c r="BP31" s="667"/>
      <c r="BQ31" s="668"/>
      <c r="BR31" s="670">
        <v>99.1</v>
      </c>
      <c r="BS31" s="667"/>
      <c r="BT31" s="667"/>
      <c r="BU31" s="667"/>
      <c r="BV31" s="667"/>
      <c r="BW31" s="667"/>
      <c r="BX31" s="618">
        <v>97.5</v>
      </c>
      <c r="BY31" s="667"/>
      <c r="BZ31" s="667"/>
      <c r="CA31" s="667"/>
      <c r="CB31" s="668"/>
      <c r="CD31" s="663"/>
      <c r="CE31" s="664"/>
      <c r="CF31" s="620" t="s">
        <v>300</v>
      </c>
      <c r="CG31" s="621"/>
      <c r="CH31" s="621"/>
      <c r="CI31" s="621"/>
      <c r="CJ31" s="621"/>
      <c r="CK31" s="621"/>
      <c r="CL31" s="621"/>
      <c r="CM31" s="621"/>
      <c r="CN31" s="621"/>
      <c r="CO31" s="621"/>
      <c r="CP31" s="621"/>
      <c r="CQ31" s="622"/>
      <c r="CR31" s="623">
        <v>9210</v>
      </c>
      <c r="CS31" s="656"/>
      <c r="CT31" s="656"/>
      <c r="CU31" s="656"/>
      <c r="CV31" s="656"/>
      <c r="CW31" s="656"/>
      <c r="CX31" s="656"/>
      <c r="CY31" s="657"/>
      <c r="CZ31" s="628">
        <v>0.3</v>
      </c>
      <c r="DA31" s="653"/>
      <c r="DB31" s="653"/>
      <c r="DC31" s="658"/>
      <c r="DD31" s="632">
        <v>9143</v>
      </c>
      <c r="DE31" s="656"/>
      <c r="DF31" s="656"/>
      <c r="DG31" s="656"/>
      <c r="DH31" s="656"/>
      <c r="DI31" s="656"/>
      <c r="DJ31" s="656"/>
      <c r="DK31" s="657"/>
      <c r="DL31" s="632">
        <v>9143</v>
      </c>
      <c r="DM31" s="656"/>
      <c r="DN31" s="656"/>
      <c r="DO31" s="656"/>
      <c r="DP31" s="656"/>
      <c r="DQ31" s="656"/>
      <c r="DR31" s="656"/>
      <c r="DS31" s="656"/>
      <c r="DT31" s="656"/>
      <c r="DU31" s="656"/>
      <c r="DV31" s="657"/>
      <c r="DW31" s="628">
        <v>0.6</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50932</v>
      </c>
      <c r="S32" s="624"/>
      <c r="T32" s="624"/>
      <c r="U32" s="624"/>
      <c r="V32" s="624"/>
      <c r="W32" s="624"/>
      <c r="X32" s="624"/>
      <c r="Y32" s="625"/>
      <c r="Z32" s="626">
        <v>1.7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56"/>
      <c r="BI32" s="656"/>
      <c r="BJ32" s="656"/>
      <c r="BK32" s="656"/>
      <c r="BL32" s="656"/>
      <c r="BM32" s="629">
        <v>98.8</v>
      </c>
      <c r="BN32" s="656"/>
      <c r="BO32" s="656"/>
      <c r="BP32" s="656"/>
      <c r="BQ32" s="669"/>
      <c r="BR32" s="680">
        <v>99.5</v>
      </c>
      <c r="BS32" s="656"/>
      <c r="BT32" s="656"/>
      <c r="BU32" s="656"/>
      <c r="BV32" s="656"/>
      <c r="BW32" s="656"/>
      <c r="BX32" s="629">
        <v>99.1</v>
      </c>
      <c r="BY32" s="656"/>
      <c r="BZ32" s="656"/>
      <c r="CA32" s="656"/>
      <c r="CB32" s="669"/>
      <c r="CD32" s="665"/>
      <c r="CE32" s="666"/>
      <c r="CF32" s="620" t="s">
        <v>304</v>
      </c>
      <c r="CG32" s="621"/>
      <c r="CH32" s="621"/>
      <c r="CI32" s="621"/>
      <c r="CJ32" s="621"/>
      <c r="CK32" s="621"/>
      <c r="CL32" s="621"/>
      <c r="CM32" s="621"/>
      <c r="CN32" s="621"/>
      <c r="CO32" s="621"/>
      <c r="CP32" s="621"/>
      <c r="CQ32" s="622"/>
      <c r="CR32" s="623">
        <v>1</v>
      </c>
      <c r="CS32" s="624"/>
      <c r="CT32" s="624"/>
      <c r="CU32" s="624"/>
      <c r="CV32" s="624"/>
      <c r="CW32" s="624"/>
      <c r="CX32" s="624"/>
      <c r="CY32" s="625"/>
      <c r="CZ32" s="628">
        <v>0</v>
      </c>
      <c r="DA32" s="653"/>
      <c r="DB32" s="653"/>
      <c r="DC32" s="658"/>
      <c r="DD32" s="632">
        <v>1</v>
      </c>
      <c r="DE32" s="624"/>
      <c r="DF32" s="624"/>
      <c r="DG32" s="624"/>
      <c r="DH32" s="624"/>
      <c r="DI32" s="624"/>
      <c r="DJ32" s="624"/>
      <c r="DK32" s="625"/>
      <c r="DL32" s="632">
        <v>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331</v>
      </c>
      <c r="S33" s="624"/>
      <c r="T33" s="624"/>
      <c r="U33" s="624"/>
      <c r="V33" s="624"/>
      <c r="W33" s="624"/>
      <c r="X33" s="624"/>
      <c r="Y33" s="625"/>
      <c r="Z33" s="626">
        <v>0</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98.5</v>
      </c>
      <c r="BH33" s="682"/>
      <c r="BI33" s="682"/>
      <c r="BJ33" s="682"/>
      <c r="BK33" s="682"/>
      <c r="BL33" s="682"/>
      <c r="BM33" s="683">
        <v>95.2</v>
      </c>
      <c r="BN33" s="682"/>
      <c r="BO33" s="682"/>
      <c r="BP33" s="682"/>
      <c r="BQ33" s="684"/>
      <c r="BR33" s="681">
        <v>98.5</v>
      </c>
      <c r="BS33" s="682"/>
      <c r="BT33" s="682"/>
      <c r="BU33" s="682"/>
      <c r="BV33" s="682"/>
      <c r="BW33" s="682"/>
      <c r="BX33" s="683">
        <v>95.2</v>
      </c>
      <c r="BY33" s="682"/>
      <c r="BZ33" s="682"/>
      <c r="CA33" s="682"/>
      <c r="CB33" s="684"/>
      <c r="CD33" s="620" t="s">
        <v>307</v>
      </c>
      <c r="CE33" s="621"/>
      <c r="CF33" s="621"/>
      <c r="CG33" s="621"/>
      <c r="CH33" s="621"/>
      <c r="CI33" s="621"/>
      <c r="CJ33" s="621"/>
      <c r="CK33" s="621"/>
      <c r="CL33" s="621"/>
      <c r="CM33" s="621"/>
      <c r="CN33" s="621"/>
      <c r="CO33" s="621"/>
      <c r="CP33" s="621"/>
      <c r="CQ33" s="622"/>
      <c r="CR33" s="623">
        <v>1327316</v>
      </c>
      <c r="CS33" s="656"/>
      <c r="CT33" s="656"/>
      <c r="CU33" s="656"/>
      <c r="CV33" s="656"/>
      <c r="CW33" s="656"/>
      <c r="CX33" s="656"/>
      <c r="CY33" s="657"/>
      <c r="CZ33" s="628">
        <v>46.6</v>
      </c>
      <c r="DA33" s="653"/>
      <c r="DB33" s="653"/>
      <c r="DC33" s="658"/>
      <c r="DD33" s="632">
        <v>970620</v>
      </c>
      <c r="DE33" s="656"/>
      <c r="DF33" s="656"/>
      <c r="DG33" s="656"/>
      <c r="DH33" s="656"/>
      <c r="DI33" s="656"/>
      <c r="DJ33" s="656"/>
      <c r="DK33" s="657"/>
      <c r="DL33" s="632">
        <v>510288</v>
      </c>
      <c r="DM33" s="656"/>
      <c r="DN33" s="656"/>
      <c r="DO33" s="656"/>
      <c r="DP33" s="656"/>
      <c r="DQ33" s="656"/>
      <c r="DR33" s="656"/>
      <c r="DS33" s="656"/>
      <c r="DT33" s="656"/>
      <c r="DU33" s="656"/>
      <c r="DV33" s="657"/>
      <c r="DW33" s="628">
        <v>35.5</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219228</v>
      </c>
      <c r="S34" s="624"/>
      <c r="T34" s="624"/>
      <c r="U34" s="624"/>
      <c r="V34" s="624"/>
      <c r="W34" s="624"/>
      <c r="X34" s="624"/>
      <c r="Y34" s="625"/>
      <c r="Z34" s="626">
        <v>7.5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466915</v>
      </c>
      <c r="CS34" s="624"/>
      <c r="CT34" s="624"/>
      <c r="CU34" s="624"/>
      <c r="CV34" s="624"/>
      <c r="CW34" s="624"/>
      <c r="CX34" s="624"/>
      <c r="CY34" s="625"/>
      <c r="CZ34" s="628">
        <v>16.399999999999999</v>
      </c>
      <c r="DA34" s="653"/>
      <c r="DB34" s="653"/>
      <c r="DC34" s="658"/>
      <c r="DD34" s="632">
        <v>297529</v>
      </c>
      <c r="DE34" s="624"/>
      <c r="DF34" s="624"/>
      <c r="DG34" s="624"/>
      <c r="DH34" s="624"/>
      <c r="DI34" s="624"/>
      <c r="DJ34" s="624"/>
      <c r="DK34" s="625"/>
      <c r="DL34" s="632">
        <v>231805</v>
      </c>
      <c r="DM34" s="624"/>
      <c r="DN34" s="624"/>
      <c r="DO34" s="624"/>
      <c r="DP34" s="624"/>
      <c r="DQ34" s="624"/>
      <c r="DR34" s="624"/>
      <c r="DS34" s="624"/>
      <c r="DT34" s="624"/>
      <c r="DU34" s="624"/>
      <c r="DV34" s="625"/>
      <c r="DW34" s="628">
        <v>16.100000000000001</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252890</v>
      </c>
      <c r="S35" s="624"/>
      <c r="T35" s="624"/>
      <c r="U35" s="624"/>
      <c r="V35" s="624"/>
      <c r="W35" s="624"/>
      <c r="X35" s="624"/>
      <c r="Y35" s="625"/>
      <c r="Z35" s="626">
        <v>8.6999999999999993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30934</v>
      </c>
      <c r="CS35" s="656"/>
      <c r="CT35" s="656"/>
      <c r="CU35" s="656"/>
      <c r="CV35" s="656"/>
      <c r="CW35" s="656"/>
      <c r="CX35" s="656"/>
      <c r="CY35" s="657"/>
      <c r="CZ35" s="628">
        <v>1.1000000000000001</v>
      </c>
      <c r="DA35" s="653"/>
      <c r="DB35" s="653"/>
      <c r="DC35" s="658"/>
      <c r="DD35" s="632">
        <v>15911</v>
      </c>
      <c r="DE35" s="656"/>
      <c r="DF35" s="656"/>
      <c r="DG35" s="656"/>
      <c r="DH35" s="656"/>
      <c r="DI35" s="656"/>
      <c r="DJ35" s="656"/>
      <c r="DK35" s="657"/>
      <c r="DL35" s="632">
        <v>2207</v>
      </c>
      <c r="DM35" s="656"/>
      <c r="DN35" s="656"/>
      <c r="DO35" s="656"/>
      <c r="DP35" s="656"/>
      <c r="DQ35" s="656"/>
      <c r="DR35" s="656"/>
      <c r="DS35" s="656"/>
      <c r="DT35" s="656"/>
      <c r="DU35" s="656"/>
      <c r="DV35" s="657"/>
      <c r="DW35" s="628">
        <v>0.2</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128476</v>
      </c>
      <c r="S36" s="624"/>
      <c r="T36" s="624"/>
      <c r="U36" s="624"/>
      <c r="V36" s="624"/>
      <c r="W36" s="624"/>
      <c r="X36" s="624"/>
      <c r="Y36" s="625"/>
      <c r="Z36" s="626">
        <v>4.4000000000000004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237591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6217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302194</v>
      </c>
      <c r="CS36" s="624"/>
      <c r="CT36" s="624"/>
      <c r="CU36" s="624"/>
      <c r="CV36" s="624"/>
      <c r="CW36" s="624"/>
      <c r="CX36" s="624"/>
      <c r="CY36" s="625"/>
      <c r="CZ36" s="628">
        <v>10.6</v>
      </c>
      <c r="DA36" s="653"/>
      <c r="DB36" s="653"/>
      <c r="DC36" s="658"/>
      <c r="DD36" s="632">
        <v>233655</v>
      </c>
      <c r="DE36" s="624"/>
      <c r="DF36" s="624"/>
      <c r="DG36" s="624"/>
      <c r="DH36" s="624"/>
      <c r="DI36" s="624"/>
      <c r="DJ36" s="624"/>
      <c r="DK36" s="625"/>
      <c r="DL36" s="632">
        <v>150084</v>
      </c>
      <c r="DM36" s="624"/>
      <c r="DN36" s="624"/>
      <c r="DO36" s="624"/>
      <c r="DP36" s="624"/>
      <c r="DQ36" s="624"/>
      <c r="DR36" s="624"/>
      <c r="DS36" s="624"/>
      <c r="DT36" s="624"/>
      <c r="DU36" s="624"/>
      <c r="DV36" s="625"/>
      <c r="DW36" s="628">
        <v>10.5</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7717</v>
      </c>
      <c r="S37" s="624"/>
      <c r="T37" s="624"/>
      <c r="U37" s="624"/>
      <c r="V37" s="624"/>
      <c r="W37" s="624"/>
      <c r="X37" s="624"/>
      <c r="Y37" s="625"/>
      <c r="Z37" s="626">
        <v>0.3</v>
      </c>
      <c r="AA37" s="626"/>
      <c r="AB37" s="626"/>
      <c r="AC37" s="626"/>
      <c r="AD37" s="627">
        <v>10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72201</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6217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10890</v>
      </c>
      <c r="CS37" s="656"/>
      <c r="CT37" s="656"/>
      <c r="CU37" s="656"/>
      <c r="CV37" s="656"/>
      <c r="CW37" s="656"/>
      <c r="CX37" s="656"/>
      <c r="CY37" s="657"/>
      <c r="CZ37" s="628">
        <v>0.4</v>
      </c>
      <c r="DA37" s="653"/>
      <c r="DB37" s="653"/>
      <c r="DC37" s="658"/>
      <c r="DD37" s="632">
        <v>10890</v>
      </c>
      <c r="DE37" s="656"/>
      <c r="DF37" s="656"/>
      <c r="DG37" s="656"/>
      <c r="DH37" s="656"/>
      <c r="DI37" s="656"/>
      <c r="DJ37" s="656"/>
      <c r="DK37" s="657"/>
      <c r="DL37" s="632">
        <v>10890</v>
      </c>
      <c r="DM37" s="656"/>
      <c r="DN37" s="656"/>
      <c r="DO37" s="656"/>
      <c r="DP37" s="656"/>
      <c r="DQ37" s="656"/>
      <c r="DR37" s="656"/>
      <c r="DS37" s="656"/>
      <c r="DT37" s="656"/>
      <c r="DU37" s="656"/>
      <c r="DV37" s="657"/>
      <c r="DW37" s="628">
        <v>0.8</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484020</v>
      </c>
      <c r="S38" s="624"/>
      <c r="T38" s="624"/>
      <c r="U38" s="624"/>
      <c r="V38" s="624"/>
      <c r="W38" s="624"/>
      <c r="X38" s="624"/>
      <c r="Y38" s="625"/>
      <c r="Z38" s="626">
        <v>16.600000000000001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59541</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263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237591</v>
      </c>
      <c r="CS38" s="624"/>
      <c r="CT38" s="624"/>
      <c r="CU38" s="624"/>
      <c r="CV38" s="624"/>
      <c r="CW38" s="624"/>
      <c r="CX38" s="624"/>
      <c r="CY38" s="625"/>
      <c r="CZ38" s="628">
        <v>8.3000000000000007</v>
      </c>
      <c r="DA38" s="653"/>
      <c r="DB38" s="653"/>
      <c r="DC38" s="658"/>
      <c r="DD38" s="632">
        <v>225089</v>
      </c>
      <c r="DE38" s="624"/>
      <c r="DF38" s="624"/>
      <c r="DG38" s="624"/>
      <c r="DH38" s="624"/>
      <c r="DI38" s="624"/>
      <c r="DJ38" s="624"/>
      <c r="DK38" s="625"/>
      <c r="DL38" s="632">
        <v>126192</v>
      </c>
      <c r="DM38" s="624"/>
      <c r="DN38" s="624"/>
      <c r="DO38" s="624"/>
      <c r="DP38" s="624"/>
      <c r="DQ38" s="624"/>
      <c r="DR38" s="624"/>
      <c r="DS38" s="624"/>
      <c r="DT38" s="624"/>
      <c r="DU38" s="624"/>
      <c r="DV38" s="625"/>
      <c r="DW38" s="628">
        <v>8.8000000000000007</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429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289682</v>
      </c>
      <c r="CS39" s="656"/>
      <c r="CT39" s="656"/>
      <c r="CU39" s="656"/>
      <c r="CV39" s="656"/>
      <c r="CW39" s="656"/>
      <c r="CX39" s="656"/>
      <c r="CY39" s="657"/>
      <c r="CZ39" s="628">
        <v>10.199999999999999</v>
      </c>
      <c r="DA39" s="653"/>
      <c r="DB39" s="653"/>
      <c r="DC39" s="658"/>
      <c r="DD39" s="632">
        <v>198436</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5420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110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2921121</v>
      </c>
      <c r="S41" s="696"/>
      <c r="T41" s="696"/>
      <c r="U41" s="696"/>
      <c r="V41" s="696"/>
      <c r="W41" s="696"/>
      <c r="X41" s="696"/>
      <c r="Y41" s="700"/>
      <c r="Z41" s="701">
        <v>100</v>
      </c>
      <c r="AA41" s="701"/>
      <c r="AB41" s="701"/>
      <c r="AC41" s="701"/>
      <c r="AD41" s="702">
        <v>1430410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48415</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57434</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292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702894</v>
      </c>
      <c r="CS42" s="656"/>
      <c r="CT42" s="656"/>
      <c r="CU42" s="656"/>
      <c r="CV42" s="656"/>
      <c r="CW42" s="656"/>
      <c r="CX42" s="656"/>
      <c r="CY42" s="657"/>
      <c r="CZ42" s="628">
        <v>24.7</v>
      </c>
      <c r="DA42" s="653"/>
      <c r="DB42" s="653"/>
      <c r="DC42" s="658"/>
      <c r="DD42" s="632">
        <v>69496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t="s">
        <v>122</v>
      </c>
      <c r="CS43" s="656"/>
      <c r="CT43" s="656"/>
      <c r="CU43" s="656"/>
      <c r="CV43" s="656"/>
      <c r="CW43" s="656"/>
      <c r="CX43" s="656"/>
      <c r="CY43" s="657"/>
      <c r="CZ43" s="628" t="s">
        <v>122</v>
      </c>
      <c r="DA43" s="653"/>
      <c r="DB43" s="653"/>
      <c r="DC43" s="658"/>
      <c r="DD43" s="632" t="s">
        <v>122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702894</v>
      </c>
      <c r="CS44" s="624"/>
      <c r="CT44" s="624"/>
      <c r="CU44" s="624"/>
      <c r="CV44" s="624"/>
      <c r="CW44" s="624"/>
      <c r="CX44" s="624"/>
      <c r="CY44" s="625"/>
      <c r="CZ44" s="628">
        <v>24.7</v>
      </c>
      <c r="DA44" s="629"/>
      <c r="DB44" s="629"/>
      <c r="DC44" s="635"/>
      <c r="DD44" s="632">
        <v>69496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107204</v>
      </c>
      <c r="CS45" s="656"/>
      <c r="CT45" s="656"/>
      <c r="CU45" s="656"/>
      <c r="CV45" s="656"/>
      <c r="CW45" s="656"/>
      <c r="CX45" s="656"/>
      <c r="CY45" s="657"/>
      <c r="CZ45" s="628">
        <v>3.8</v>
      </c>
      <c r="DA45" s="653"/>
      <c r="DB45" s="653"/>
      <c r="DC45" s="658"/>
      <c r="DD45" s="632">
        <v>48807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580938</v>
      </c>
      <c r="CS46" s="624"/>
      <c r="CT46" s="624"/>
      <c r="CU46" s="624"/>
      <c r="CV46" s="624"/>
      <c r="CW46" s="624"/>
      <c r="CX46" s="624"/>
      <c r="CY46" s="625"/>
      <c r="CZ46" s="628">
        <v>20.399999999999999</v>
      </c>
      <c r="DA46" s="629"/>
      <c r="DB46" s="629"/>
      <c r="DC46" s="635"/>
      <c r="DD46" s="632">
        <v>14417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2847776</v>
      </c>
      <c r="CS49" s="682"/>
      <c r="CT49" s="682"/>
      <c r="CU49" s="682"/>
      <c r="CV49" s="682"/>
      <c r="CW49" s="682"/>
      <c r="CX49" s="682"/>
      <c r="CY49" s="711"/>
      <c r="CZ49" s="703">
        <v>100</v>
      </c>
      <c r="DA49" s="712"/>
      <c r="DB49" s="712"/>
      <c r="DC49" s="713"/>
      <c r="DD49" s="714">
        <v>1813652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iGsSJ9lzMVOzU5R6kpB2g+iz0HIhnVedz0mdPq2WfpRvmiQyNDescv1tmcYcfmaQuRS7jACrUO6wDQ6FxiwMA==" saltValue="h085nB06EJIn55P6+HTvY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55" sqref="B55:P5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2921</v>
      </c>
      <c r="R7" s="753"/>
      <c r="S7" s="753"/>
      <c r="T7" s="753"/>
      <c r="U7" s="753"/>
      <c r="V7" s="753">
        <v>2848</v>
      </c>
      <c r="W7" s="753"/>
      <c r="X7" s="753"/>
      <c r="Y7" s="753"/>
      <c r="Z7" s="753"/>
      <c r="AA7" s="753">
        <v>73</v>
      </c>
      <c r="AB7" s="753"/>
      <c r="AC7" s="753"/>
      <c r="AD7" s="753"/>
      <c r="AE7" s="754"/>
      <c r="AF7" s="755">
        <v>53</v>
      </c>
      <c r="AG7" s="756"/>
      <c r="AH7" s="756"/>
      <c r="AI7" s="756"/>
      <c r="AJ7" s="757"/>
      <c r="AK7" s="758">
        <v>253</v>
      </c>
      <c r="AL7" s="759"/>
      <c r="AM7" s="759"/>
      <c r="AN7" s="759"/>
      <c r="AO7" s="759"/>
      <c r="AP7" s="759">
        <v>3031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555</v>
      </c>
      <c r="BT7" s="747"/>
      <c r="BU7" s="747"/>
      <c r="BV7" s="747"/>
      <c r="BW7" s="747"/>
      <c r="BX7" s="747"/>
      <c r="BY7" s="747"/>
      <c r="BZ7" s="747"/>
      <c r="CA7" s="747"/>
      <c r="CB7" s="747"/>
      <c r="CC7" s="747"/>
      <c r="CD7" s="747"/>
      <c r="CE7" s="747"/>
      <c r="CF7" s="747"/>
      <c r="CG7" s="762"/>
      <c r="CH7" s="743">
        <v>0</v>
      </c>
      <c r="CI7" s="744"/>
      <c r="CJ7" s="744"/>
      <c r="CK7" s="744"/>
      <c r="CL7" s="745"/>
      <c r="CM7" s="743">
        <v>5</v>
      </c>
      <c r="CN7" s="744"/>
      <c r="CO7" s="744"/>
      <c r="CP7" s="744"/>
      <c r="CQ7" s="745"/>
      <c r="CR7" s="743">
        <v>5</v>
      </c>
      <c r="CS7" s="744"/>
      <c r="CT7" s="744"/>
      <c r="CU7" s="744"/>
      <c r="CV7" s="745"/>
      <c r="CW7" s="743">
        <v>21</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2921</v>
      </c>
      <c r="R23" s="793"/>
      <c r="S23" s="793"/>
      <c r="T23" s="793"/>
      <c r="U23" s="793"/>
      <c r="V23" s="793">
        <v>2848</v>
      </c>
      <c r="W23" s="793"/>
      <c r="X23" s="793"/>
      <c r="Y23" s="793"/>
      <c r="Z23" s="793"/>
      <c r="AA23" s="793">
        <v>73</v>
      </c>
      <c r="AB23" s="793"/>
      <c r="AC23" s="793"/>
      <c r="AD23" s="793"/>
      <c r="AE23" s="794"/>
      <c r="AF23" s="795">
        <v>53</v>
      </c>
      <c r="AG23" s="793"/>
      <c r="AH23" s="793"/>
      <c r="AI23" s="793"/>
      <c r="AJ23" s="796"/>
      <c r="AK23" s="797"/>
      <c r="AL23" s="798"/>
      <c r="AM23" s="798"/>
      <c r="AN23" s="798"/>
      <c r="AO23" s="798"/>
      <c r="AP23" s="793">
        <v>3031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353</v>
      </c>
      <c r="R28" s="823"/>
      <c r="S28" s="823"/>
      <c r="T28" s="823"/>
      <c r="U28" s="823"/>
      <c r="V28" s="823">
        <v>347</v>
      </c>
      <c r="W28" s="823"/>
      <c r="X28" s="823"/>
      <c r="Y28" s="823"/>
      <c r="Z28" s="823"/>
      <c r="AA28" s="823">
        <v>6</v>
      </c>
      <c r="AB28" s="823"/>
      <c r="AC28" s="823"/>
      <c r="AD28" s="823"/>
      <c r="AE28" s="824"/>
      <c r="AF28" s="825">
        <v>6</v>
      </c>
      <c r="AG28" s="823"/>
      <c r="AH28" s="823"/>
      <c r="AI28" s="823"/>
      <c r="AJ28" s="826"/>
      <c r="AK28" s="827">
        <v>48</v>
      </c>
      <c r="AL28" s="828"/>
      <c r="AM28" s="828"/>
      <c r="AN28" s="828"/>
      <c r="AO28" s="828"/>
      <c r="AP28" s="828">
        <v>48</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217</v>
      </c>
      <c r="R29" s="784"/>
      <c r="S29" s="784"/>
      <c r="T29" s="784"/>
      <c r="U29" s="784"/>
      <c r="V29" s="784">
        <v>200</v>
      </c>
      <c r="W29" s="784"/>
      <c r="X29" s="784"/>
      <c r="Y29" s="784"/>
      <c r="Z29" s="784"/>
      <c r="AA29" s="784">
        <v>17</v>
      </c>
      <c r="AB29" s="784"/>
      <c r="AC29" s="784"/>
      <c r="AD29" s="784"/>
      <c r="AE29" s="785"/>
      <c r="AF29" s="786">
        <v>17</v>
      </c>
      <c r="AG29" s="787"/>
      <c r="AH29" s="787"/>
      <c r="AI29" s="787"/>
      <c r="AJ29" s="788"/>
      <c r="AK29" s="834">
        <v>34</v>
      </c>
      <c r="AL29" s="830"/>
      <c r="AM29" s="830"/>
      <c r="AN29" s="830"/>
      <c r="AO29" s="830"/>
      <c r="AP29" s="830" t="s">
        <v>546</v>
      </c>
      <c r="AQ29" s="830"/>
      <c r="AR29" s="830"/>
      <c r="AS29" s="830"/>
      <c r="AT29" s="830"/>
      <c r="AU29" s="830" t="s">
        <v>546</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48</v>
      </c>
      <c r="R30" s="784"/>
      <c r="S30" s="784"/>
      <c r="T30" s="784"/>
      <c r="U30" s="784"/>
      <c r="V30" s="784">
        <v>48</v>
      </c>
      <c r="W30" s="784"/>
      <c r="X30" s="784"/>
      <c r="Y30" s="784"/>
      <c r="Z30" s="784"/>
      <c r="AA30" s="784" t="s">
        <v>546</v>
      </c>
      <c r="AB30" s="784"/>
      <c r="AC30" s="784"/>
      <c r="AD30" s="784"/>
      <c r="AE30" s="785"/>
      <c r="AF30" s="786" t="s">
        <v>122</v>
      </c>
      <c r="AG30" s="787"/>
      <c r="AH30" s="787"/>
      <c r="AI30" s="787"/>
      <c r="AJ30" s="788"/>
      <c r="AK30" s="834">
        <v>72</v>
      </c>
      <c r="AL30" s="830"/>
      <c r="AM30" s="830"/>
      <c r="AN30" s="830"/>
      <c r="AO30" s="830"/>
      <c r="AP30" s="830" t="s">
        <v>546</v>
      </c>
      <c r="AQ30" s="830"/>
      <c r="AR30" s="830"/>
      <c r="AS30" s="830"/>
      <c r="AT30" s="830"/>
      <c r="AU30" s="830" t="s">
        <v>546</v>
      </c>
      <c r="AV30" s="830"/>
      <c r="AW30" s="830"/>
      <c r="AX30" s="830"/>
      <c r="AY30" s="830"/>
      <c r="AZ30" s="831" t="s">
        <v>546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1</v>
      </c>
      <c r="R31" s="784"/>
      <c r="S31" s="784"/>
      <c r="T31" s="784"/>
      <c r="U31" s="784"/>
      <c r="V31" s="784">
        <v>1</v>
      </c>
      <c r="W31" s="784"/>
      <c r="X31" s="784"/>
      <c r="Y31" s="784"/>
      <c r="Z31" s="784"/>
      <c r="AA31" s="784" t="s">
        <v>546</v>
      </c>
      <c r="AB31" s="784"/>
      <c r="AC31" s="784"/>
      <c r="AD31" s="784"/>
      <c r="AE31" s="785"/>
      <c r="AF31" s="786" t="s">
        <v>122</v>
      </c>
      <c r="AG31" s="787"/>
      <c r="AH31" s="787"/>
      <c r="AI31" s="787"/>
      <c r="AJ31" s="788"/>
      <c r="AK31" s="834">
        <v>0</v>
      </c>
      <c r="AL31" s="830"/>
      <c r="AM31" s="830"/>
      <c r="AN31" s="830"/>
      <c r="AO31" s="830"/>
      <c r="AP31" s="830" t="s">
        <v>546</v>
      </c>
      <c r="AQ31" s="830"/>
      <c r="AR31" s="830"/>
      <c r="AS31" s="830"/>
      <c r="AT31" s="830"/>
      <c r="AU31" s="830" t="s">
        <v>546</v>
      </c>
      <c r="AV31" s="830"/>
      <c r="AW31" s="830"/>
      <c r="AX31" s="830"/>
      <c r="AY31" s="830"/>
      <c r="AZ31" s="831" t="s">
        <v>546</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392</v>
      </c>
      <c r="C32" s="781"/>
      <c r="D32" s="781"/>
      <c r="E32" s="781"/>
      <c r="F32" s="781"/>
      <c r="G32" s="781"/>
      <c r="H32" s="781"/>
      <c r="I32" s="781"/>
      <c r="J32" s="781"/>
      <c r="K32" s="781"/>
      <c r="L32" s="781"/>
      <c r="M32" s="781"/>
      <c r="N32" s="781"/>
      <c r="O32" s="781"/>
      <c r="P32" s="782"/>
      <c r="Q32" s="783">
        <v>158</v>
      </c>
      <c r="R32" s="784"/>
      <c r="S32" s="784"/>
      <c r="T32" s="784"/>
      <c r="U32" s="784"/>
      <c r="V32" s="784">
        <v>158</v>
      </c>
      <c r="W32" s="784"/>
      <c r="X32" s="784"/>
      <c r="Y32" s="784"/>
      <c r="Z32" s="784"/>
      <c r="AA32" s="784">
        <v>0</v>
      </c>
      <c r="AB32" s="784"/>
      <c r="AC32" s="784"/>
      <c r="AD32" s="784"/>
      <c r="AE32" s="785"/>
      <c r="AF32" s="786">
        <v>0</v>
      </c>
      <c r="AG32" s="787"/>
      <c r="AH32" s="787"/>
      <c r="AI32" s="787"/>
      <c r="AJ32" s="788"/>
      <c r="AK32" s="834">
        <v>60</v>
      </c>
      <c r="AL32" s="830"/>
      <c r="AM32" s="830"/>
      <c r="AN32" s="830"/>
      <c r="AO32" s="830"/>
      <c r="AP32" s="830">
        <v>363</v>
      </c>
      <c r="AQ32" s="830"/>
      <c r="AR32" s="830"/>
      <c r="AS32" s="830"/>
      <c r="AT32" s="830"/>
      <c r="AU32" s="830">
        <v>32</v>
      </c>
      <c r="AV32" s="830"/>
      <c r="AW32" s="830"/>
      <c r="AX32" s="830"/>
      <c r="AY32" s="830"/>
      <c r="AZ32" s="831" t="s">
        <v>546</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169</v>
      </c>
      <c r="R33" s="784"/>
      <c r="S33" s="784"/>
      <c r="T33" s="784"/>
      <c r="U33" s="784"/>
      <c r="V33" s="784">
        <v>169</v>
      </c>
      <c r="W33" s="784"/>
      <c r="X33" s="784"/>
      <c r="Y33" s="784"/>
      <c r="Z33" s="784"/>
      <c r="AA33" s="784">
        <v>0</v>
      </c>
      <c r="AB33" s="784"/>
      <c r="AC33" s="784"/>
      <c r="AD33" s="784"/>
      <c r="AE33" s="785"/>
      <c r="AF33" s="786">
        <v>0</v>
      </c>
      <c r="AG33" s="787"/>
      <c r="AH33" s="787"/>
      <c r="AI33" s="787"/>
      <c r="AJ33" s="788"/>
      <c r="AK33" s="834">
        <v>72</v>
      </c>
      <c r="AL33" s="830"/>
      <c r="AM33" s="830"/>
      <c r="AN33" s="830"/>
      <c r="AO33" s="830"/>
      <c r="AP33" s="830">
        <v>552</v>
      </c>
      <c r="AQ33" s="830"/>
      <c r="AR33" s="830"/>
      <c r="AS33" s="830"/>
      <c r="AT33" s="830"/>
      <c r="AU33" s="830">
        <v>9</v>
      </c>
      <c r="AV33" s="830"/>
      <c r="AW33" s="830"/>
      <c r="AX33" s="830"/>
      <c r="AY33" s="830"/>
      <c r="AZ33" s="831" t="s">
        <v>546</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23</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547</v>
      </c>
      <c r="C68" s="870"/>
      <c r="D68" s="870"/>
      <c r="E68" s="870"/>
      <c r="F68" s="870"/>
      <c r="G68" s="870"/>
      <c r="H68" s="870"/>
      <c r="I68" s="870"/>
      <c r="J68" s="870"/>
      <c r="K68" s="870"/>
      <c r="L68" s="870"/>
      <c r="M68" s="870"/>
      <c r="N68" s="870"/>
      <c r="O68" s="870"/>
      <c r="P68" s="871"/>
      <c r="Q68" s="872">
        <v>351</v>
      </c>
      <c r="R68" s="866"/>
      <c r="S68" s="866"/>
      <c r="T68" s="866"/>
      <c r="U68" s="866"/>
      <c r="V68" s="866">
        <v>286</v>
      </c>
      <c r="W68" s="866"/>
      <c r="X68" s="866"/>
      <c r="Y68" s="866"/>
      <c r="Z68" s="866"/>
      <c r="AA68" s="866">
        <v>65</v>
      </c>
      <c r="AB68" s="866"/>
      <c r="AC68" s="866"/>
      <c r="AD68" s="866"/>
      <c r="AE68" s="866"/>
      <c r="AF68" s="866">
        <v>57</v>
      </c>
      <c r="AG68" s="866"/>
      <c r="AH68" s="866"/>
      <c r="AI68" s="866"/>
      <c r="AJ68" s="866"/>
      <c r="AK68" s="866">
        <v>37</v>
      </c>
      <c r="AL68" s="866"/>
      <c r="AM68" s="866"/>
      <c r="AN68" s="866"/>
      <c r="AO68" s="866"/>
      <c r="AP68" s="866">
        <v>105</v>
      </c>
      <c r="AQ68" s="866"/>
      <c r="AR68" s="866"/>
      <c r="AS68" s="866"/>
      <c r="AT68" s="866"/>
      <c r="AU68" s="866">
        <v>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548</v>
      </c>
      <c r="C69" s="874"/>
      <c r="D69" s="874"/>
      <c r="E69" s="874"/>
      <c r="F69" s="874"/>
      <c r="G69" s="874"/>
      <c r="H69" s="874"/>
      <c r="I69" s="874"/>
      <c r="J69" s="874"/>
      <c r="K69" s="874"/>
      <c r="L69" s="874"/>
      <c r="M69" s="874"/>
      <c r="N69" s="874"/>
      <c r="O69" s="874"/>
      <c r="P69" s="875"/>
      <c r="Q69" s="876">
        <v>4382</v>
      </c>
      <c r="R69" s="830"/>
      <c r="S69" s="830"/>
      <c r="T69" s="830"/>
      <c r="U69" s="830"/>
      <c r="V69" s="830">
        <v>4137</v>
      </c>
      <c r="W69" s="830"/>
      <c r="X69" s="830"/>
      <c r="Y69" s="830"/>
      <c r="Z69" s="830"/>
      <c r="AA69" s="830">
        <v>245</v>
      </c>
      <c r="AB69" s="830"/>
      <c r="AC69" s="830"/>
      <c r="AD69" s="830"/>
      <c r="AE69" s="830"/>
      <c r="AF69" s="830">
        <v>245</v>
      </c>
      <c r="AG69" s="830"/>
      <c r="AH69" s="830"/>
      <c r="AI69" s="830"/>
      <c r="AJ69" s="830"/>
      <c r="AK69" s="830">
        <v>240</v>
      </c>
      <c r="AL69" s="830"/>
      <c r="AM69" s="830"/>
      <c r="AN69" s="830"/>
      <c r="AO69" s="830"/>
      <c r="AP69" s="830">
        <v>0</v>
      </c>
      <c r="AQ69" s="830"/>
      <c r="AR69" s="830"/>
      <c r="AS69" s="830"/>
      <c r="AT69" s="830"/>
      <c r="AU69" s="830" t="s">
        <v>546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549</v>
      </c>
      <c r="C70" s="874"/>
      <c r="D70" s="874"/>
      <c r="E70" s="874"/>
      <c r="F70" s="874"/>
      <c r="G70" s="874"/>
      <c r="H70" s="874"/>
      <c r="I70" s="874"/>
      <c r="J70" s="874"/>
      <c r="K70" s="874"/>
      <c r="L70" s="874"/>
      <c r="M70" s="874"/>
      <c r="N70" s="874"/>
      <c r="O70" s="874"/>
      <c r="P70" s="875"/>
      <c r="Q70" s="876">
        <v>789</v>
      </c>
      <c r="R70" s="830"/>
      <c r="S70" s="830"/>
      <c r="T70" s="830"/>
      <c r="U70" s="830"/>
      <c r="V70" s="830">
        <v>784</v>
      </c>
      <c r="W70" s="830"/>
      <c r="X70" s="830"/>
      <c r="Y70" s="830"/>
      <c r="Z70" s="830"/>
      <c r="AA70" s="830">
        <v>5</v>
      </c>
      <c r="AB70" s="830"/>
      <c r="AC70" s="830"/>
      <c r="AD70" s="830"/>
      <c r="AE70" s="830"/>
      <c r="AF70" s="830">
        <v>4</v>
      </c>
      <c r="AG70" s="830"/>
      <c r="AH70" s="830"/>
      <c r="AI70" s="830"/>
      <c r="AJ70" s="830"/>
      <c r="AK70" s="830">
        <v>0</v>
      </c>
      <c r="AL70" s="830"/>
      <c r="AM70" s="830"/>
      <c r="AN70" s="830"/>
      <c r="AO70" s="830"/>
      <c r="AP70" s="830">
        <v>0</v>
      </c>
      <c r="AQ70" s="830"/>
      <c r="AR70" s="830"/>
      <c r="AS70" s="830"/>
      <c r="AT70" s="830"/>
      <c r="AU70" s="830" t="s">
        <v>546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550</v>
      </c>
      <c r="C71" s="874"/>
      <c r="D71" s="874"/>
      <c r="E71" s="874"/>
      <c r="F71" s="874"/>
      <c r="G71" s="874"/>
      <c r="H71" s="874"/>
      <c r="I71" s="874"/>
      <c r="J71" s="874"/>
      <c r="K71" s="874"/>
      <c r="L71" s="874"/>
      <c r="M71" s="874"/>
      <c r="N71" s="874"/>
      <c r="O71" s="874"/>
      <c r="P71" s="875"/>
      <c r="Q71" s="876">
        <v>465</v>
      </c>
      <c r="R71" s="830"/>
      <c r="S71" s="830"/>
      <c r="T71" s="830"/>
      <c r="U71" s="830"/>
      <c r="V71" s="830">
        <v>432</v>
      </c>
      <c r="W71" s="830"/>
      <c r="X71" s="830"/>
      <c r="Y71" s="830"/>
      <c r="Z71" s="830"/>
      <c r="AA71" s="830">
        <v>33</v>
      </c>
      <c r="AB71" s="830"/>
      <c r="AC71" s="830"/>
      <c r="AD71" s="830"/>
      <c r="AE71" s="830"/>
      <c r="AF71" s="830">
        <v>33</v>
      </c>
      <c r="AG71" s="830"/>
      <c r="AH71" s="830"/>
      <c r="AI71" s="830"/>
      <c r="AJ71" s="830"/>
      <c r="AK71" s="830">
        <v>0</v>
      </c>
      <c r="AL71" s="830"/>
      <c r="AM71" s="830"/>
      <c r="AN71" s="830"/>
      <c r="AO71" s="830"/>
      <c r="AP71" s="830">
        <v>3111</v>
      </c>
      <c r="AQ71" s="830"/>
      <c r="AR71" s="830"/>
      <c r="AS71" s="830"/>
      <c r="AT71" s="830"/>
      <c r="AU71" s="830">
        <v>12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551</v>
      </c>
      <c r="C72" s="874"/>
      <c r="D72" s="874"/>
      <c r="E72" s="874"/>
      <c r="F72" s="874"/>
      <c r="G72" s="874"/>
      <c r="H72" s="874"/>
      <c r="I72" s="874"/>
      <c r="J72" s="874"/>
      <c r="K72" s="874"/>
      <c r="L72" s="874"/>
      <c r="M72" s="874"/>
      <c r="N72" s="874"/>
      <c r="O72" s="874"/>
      <c r="P72" s="875"/>
      <c r="Q72" s="876">
        <v>7</v>
      </c>
      <c r="R72" s="830"/>
      <c r="S72" s="830"/>
      <c r="T72" s="830"/>
      <c r="U72" s="830"/>
      <c r="V72" s="830">
        <v>6</v>
      </c>
      <c r="W72" s="830"/>
      <c r="X72" s="830"/>
      <c r="Y72" s="830"/>
      <c r="Z72" s="830"/>
      <c r="AA72" s="830">
        <v>1</v>
      </c>
      <c r="AB72" s="830"/>
      <c r="AC72" s="830"/>
      <c r="AD72" s="830"/>
      <c r="AE72" s="830"/>
      <c r="AF72" s="830">
        <v>1</v>
      </c>
      <c r="AG72" s="830"/>
      <c r="AH72" s="830"/>
      <c r="AI72" s="830"/>
      <c r="AJ72" s="830"/>
      <c r="AK72" s="830">
        <v>0</v>
      </c>
      <c r="AL72" s="830"/>
      <c r="AM72" s="830"/>
      <c r="AN72" s="830"/>
      <c r="AO72" s="830"/>
      <c r="AP72" s="830">
        <v>0</v>
      </c>
      <c r="AQ72" s="830"/>
      <c r="AR72" s="830"/>
      <c r="AS72" s="830"/>
      <c r="AT72" s="830"/>
      <c r="AU72" s="830" t="s">
        <v>546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552</v>
      </c>
      <c r="C73" s="874"/>
      <c r="D73" s="874"/>
      <c r="E73" s="874"/>
      <c r="F73" s="874"/>
      <c r="G73" s="874"/>
      <c r="H73" s="874"/>
      <c r="I73" s="874"/>
      <c r="J73" s="874"/>
      <c r="K73" s="874"/>
      <c r="L73" s="874"/>
      <c r="M73" s="874"/>
      <c r="N73" s="874"/>
      <c r="O73" s="874"/>
      <c r="P73" s="875"/>
      <c r="Q73" s="876">
        <v>52</v>
      </c>
      <c r="R73" s="830"/>
      <c r="S73" s="830"/>
      <c r="T73" s="830"/>
      <c r="U73" s="830"/>
      <c r="V73" s="830">
        <v>51</v>
      </c>
      <c r="W73" s="830"/>
      <c r="X73" s="830"/>
      <c r="Y73" s="830"/>
      <c r="Z73" s="830"/>
      <c r="AA73" s="830">
        <v>1</v>
      </c>
      <c r="AB73" s="830"/>
      <c r="AC73" s="830"/>
      <c r="AD73" s="830"/>
      <c r="AE73" s="830"/>
      <c r="AF73" s="830">
        <v>1</v>
      </c>
      <c r="AG73" s="830"/>
      <c r="AH73" s="830"/>
      <c r="AI73" s="830"/>
      <c r="AJ73" s="830"/>
      <c r="AK73" s="830">
        <v>0</v>
      </c>
      <c r="AL73" s="830"/>
      <c r="AM73" s="830"/>
      <c r="AN73" s="830"/>
      <c r="AO73" s="830"/>
      <c r="AP73" s="830">
        <v>0</v>
      </c>
      <c r="AQ73" s="830"/>
      <c r="AR73" s="830"/>
      <c r="AS73" s="830"/>
      <c r="AT73" s="830"/>
      <c r="AU73" s="830" t="s">
        <v>546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553</v>
      </c>
      <c r="C74" s="874"/>
      <c r="D74" s="874"/>
      <c r="E74" s="874"/>
      <c r="F74" s="874"/>
      <c r="G74" s="874"/>
      <c r="H74" s="874"/>
      <c r="I74" s="874"/>
      <c r="J74" s="874"/>
      <c r="K74" s="874"/>
      <c r="L74" s="874"/>
      <c r="M74" s="874"/>
      <c r="N74" s="874"/>
      <c r="O74" s="874"/>
      <c r="P74" s="875"/>
      <c r="Q74" s="876">
        <v>609</v>
      </c>
      <c r="R74" s="830"/>
      <c r="S74" s="830"/>
      <c r="T74" s="830"/>
      <c r="U74" s="830"/>
      <c r="V74" s="830">
        <v>544</v>
      </c>
      <c r="W74" s="830"/>
      <c r="X74" s="830"/>
      <c r="Y74" s="830"/>
      <c r="Z74" s="830"/>
      <c r="AA74" s="830">
        <v>65</v>
      </c>
      <c r="AB74" s="830"/>
      <c r="AC74" s="830"/>
      <c r="AD74" s="830"/>
      <c r="AE74" s="830"/>
      <c r="AF74" s="830">
        <v>65</v>
      </c>
      <c r="AG74" s="830"/>
      <c r="AH74" s="830"/>
      <c r="AI74" s="830"/>
      <c r="AJ74" s="830"/>
      <c r="AK74" s="830">
        <v>0</v>
      </c>
      <c r="AL74" s="830"/>
      <c r="AM74" s="830"/>
      <c r="AN74" s="830"/>
      <c r="AO74" s="830"/>
      <c r="AP74" s="830">
        <v>0</v>
      </c>
      <c r="AQ74" s="830"/>
      <c r="AR74" s="830"/>
      <c r="AS74" s="830"/>
      <c r="AT74" s="830"/>
      <c r="AU74" s="830" t="s">
        <v>546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554</v>
      </c>
      <c r="C75" s="874"/>
      <c r="D75" s="874"/>
      <c r="E75" s="874"/>
      <c r="F75" s="874"/>
      <c r="G75" s="874"/>
      <c r="H75" s="874"/>
      <c r="I75" s="874"/>
      <c r="J75" s="874"/>
      <c r="K75" s="874"/>
      <c r="L75" s="874"/>
      <c r="M75" s="874"/>
      <c r="N75" s="874"/>
      <c r="O75" s="874"/>
      <c r="P75" s="875"/>
      <c r="Q75" s="877">
        <v>114090</v>
      </c>
      <c r="R75" s="878"/>
      <c r="S75" s="878"/>
      <c r="T75" s="878"/>
      <c r="U75" s="834"/>
      <c r="V75" s="879">
        <v>112795</v>
      </c>
      <c r="W75" s="878"/>
      <c r="X75" s="878"/>
      <c r="Y75" s="878"/>
      <c r="Z75" s="834"/>
      <c r="AA75" s="879">
        <v>1295</v>
      </c>
      <c r="AB75" s="878"/>
      <c r="AC75" s="878"/>
      <c r="AD75" s="878"/>
      <c r="AE75" s="834"/>
      <c r="AF75" s="879">
        <v>1295</v>
      </c>
      <c r="AG75" s="878"/>
      <c r="AH75" s="878"/>
      <c r="AI75" s="878"/>
      <c r="AJ75" s="834"/>
      <c r="AK75" s="879">
        <v>350</v>
      </c>
      <c r="AL75" s="878"/>
      <c r="AM75" s="878"/>
      <c r="AN75" s="878"/>
      <c r="AO75" s="834"/>
      <c r="AP75" s="879">
        <v>0</v>
      </c>
      <c r="AQ75" s="878"/>
      <c r="AR75" s="878"/>
      <c r="AS75" s="878"/>
      <c r="AT75" s="834"/>
      <c r="AU75" s="879" t="s">
        <v>546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385953</v>
      </c>
      <c r="AB110" s="900"/>
      <c r="AC110" s="900"/>
      <c r="AD110" s="900"/>
      <c r="AE110" s="901"/>
      <c r="AF110" s="902">
        <v>362078</v>
      </c>
      <c r="AG110" s="900"/>
      <c r="AH110" s="900"/>
      <c r="AI110" s="900"/>
      <c r="AJ110" s="901"/>
      <c r="AK110" s="902">
        <v>361677</v>
      </c>
      <c r="AL110" s="900"/>
      <c r="AM110" s="900"/>
      <c r="AN110" s="900"/>
      <c r="AO110" s="901"/>
      <c r="AP110" s="903">
        <v>31.8</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2859078</v>
      </c>
      <c r="BR110" s="931"/>
      <c r="BS110" s="931"/>
      <c r="BT110" s="931"/>
      <c r="BU110" s="931"/>
      <c r="BV110" s="931">
        <v>2899769</v>
      </c>
      <c r="BW110" s="931"/>
      <c r="BX110" s="931"/>
      <c r="BY110" s="931"/>
      <c r="BZ110" s="931"/>
      <c r="CA110" s="931">
        <v>3031322</v>
      </c>
      <c r="CB110" s="931"/>
      <c r="CC110" s="931"/>
      <c r="CD110" s="931"/>
      <c r="CE110" s="931"/>
      <c r="CF110" s="944">
        <v>266.5</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502227</v>
      </c>
      <c r="BR112" s="926"/>
      <c r="BS112" s="926"/>
      <c r="BT112" s="926"/>
      <c r="BU112" s="926"/>
      <c r="BV112" s="926">
        <v>518064</v>
      </c>
      <c r="BW112" s="926"/>
      <c r="BX112" s="926"/>
      <c r="BY112" s="926"/>
      <c r="BZ112" s="926"/>
      <c r="CA112" s="926">
        <v>555849</v>
      </c>
      <c r="CB112" s="926"/>
      <c r="CC112" s="926"/>
      <c r="CD112" s="926"/>
      <c r="CE112" s="926"/>
      <c r="CF112" s="920">
        <v>48.9</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44703</v>
      </c>
      <c r="AB113" s="938"/>
      <c r="AC113" s="938"/>
      <c r="AD113" s="938"/>
      <c r="AE113" s="939"/>
      <c r="AF113" s="940">
        <v>39931</v>
      </c>
      <c r="AG113" s="938"/>
      <c r="AH113" s="938"/>
      <c r="AI113" s="938"/>
      <c r="AJ113" s="939"/>
      <c r="AK113" s="940">
        <v>41633</v>
      </c>
      <c r="AL113" s="938"/>
      <c r="AM113" s="938"/>
      <c r="AN113" s="938"/>
      <c r="AO113" s="939"/>
      <c r="AP113" s="941">
        <v>3.7</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10494</v>
      </c>
      <c r="BR113" s="926"/>
      <c r="BS113" s="926"/>
      <c r="BT113" s="926"/>
      <c r="BU113" s="926"/>
      <c r="BV113" s="926">
        <v>11727</v>
      </c>
      <c r="BW113" s="926"/>
      <c r="BX113" s="926"/>
      <c r="BY113" s="926"/>
      <c r="BZ113" s="926"/>
      <c r="CA113" s="926">
        <v>12890</v>
      </c>
      <c r="CB113" s="926"/>
      <c r="CC113" s="926"/>
      <c r="CD113" s="926"/>
      <c r="CE113" s="926"/>
      <c r="CF113" s="920">
        <v>1.1000000000000001</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368292</v>
      </c>
      <c r="BR114" s="926"/>
      <c r="BS114" s="926"/>
      <c r="BT114" s="926"/>
      <c r="BU114" s="926"/>
      <c r="BV114" s="926">
        <v>353231</v>
      </c>
      <c r="BW114" s="926"/>
      <c r="BX114" s="926"/>
      <c r="BY114" s="926"/>
      <c r="BZ114" s="926"/>
      <c r="CA114" s="926">
        <v>296885</v>
      </c>
      <c r="CB114" s="926"/>
      <c r="CC114" s="926"/>
      <c r="CD114" s="926"/>
      <c r="CE114" s="926"/>
      <c r="CF114" s="920">
        <v>26.1</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v>
      </c>
      <c r="AB116" s="959"/>
      <c r="AC116" s="959"/>
      <c r="AD116" s="959"/>
      <c r="AE116" s="960"/>
      <c r="AF116" s="961">
        <v>3</v>
      </c>
      <c r="AG116" s="959"/>
      <c r="AH116" s="959"/>
      <c r="AI116" s="959"/>
      <c r="AJ116" s="960"/>
      <c r="AK116" s="961">
        <v>1</v>
      </c>
      <c r="AL116" s="959"/>
      <c r="AM116" s="959"/>
      <c r="AN116" s="959"/>
      <c r="AO116" s="960"/>
      <c r="AP116" s="962">
        <v>0</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430657</v>
      </c>
      <c r="AB117" s="979"/>
      <c r="AC117" s="979"/>
      <c r="AD117" s="979"/>
      <c r="AE117" s="980"/>
      <c r="AF117" s="981">
        <v>402012</v>
      </c>
      <c r="AG117" s="979"/>
      <c r="AH117" s="979"/>
      <c r="AI117" s="979"/>
      <c r="AJ117" s="980"/>
      <c r="AK117" s="981">
        <v>403311</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3740091</v>
      </c>
      <c r="BR119" s="1000"/>
      <c r="BS119" s="1000"/>
      <c r="BT119" s="1000"/>
      <c r="BU119" s="1000"/>
      <c r="BV119" s="1000">
        <v>3782791</v>
      </c>
      <c r="BW119" s="1000"/>
      <c r="BX119" s="1000"/>
      <c r="BY119" s="1000"/>
      <c r="BZ119" s="1000"/>
      <c r="CA119" s="1000">
        <v>3896946</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2457715</v>
      </c>
      <c r="BR120" s="931"/>
      <c r="BS120" s="931"/>
      <c r="BT120" s="931"/>
      <c r="BU120" s="931"/>
      <c r="BV120" s="931">
        <v>2617883</v>
      </c>
      <c r="BW120" s="931"/>
      <c r="BX120" s="931"/>
      <c r="BY120" s="931"/>
      <c r="BZ120" s="931"/>
      <c r="CA120" s="931">
        <v>2664395</v>
      </c>
      <c r="CB120" s="931"/>
      <c r="CC120" s="931"/>
      <c r="CD120" s="931"/>
      <c r="CE120" s="931"/>
      <c r="CF120" s="944">
        <v>234.2</v>
      </c>
      <c r="CG120" s="945"/>
      <c r="CH120" s="945"/>
      <c r="CI120" s="945"/>
      <c r="CJ120" s="945"/>
      <c r="CK120" s="1006" t="s">
        <v>445</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258914</v>
      </c>
      <c r="DH120" s="931"/>
      <c r="DI120" s="931"/>
      <c r="DJ120" s="931"/>
      <c r="DK120" s="931"/>
      <c r="DL120" s="931">
        <v>276660</v>
      </c>
      <c r="DM120" s="931"/>
      <c r="DN120" s="931"/>
      <c r="DO120" s="931"/>
      <c r="DP120" s="931"/>
      <c r="DQ120" s="931">
        <v>307466</v>
      </c>
      <c r="DR120" s="931"/>
      <c r="DS120" s="931"/>
      <c r="DT120" s="931"/>
      <c r="DU120" s="931"/>
      <c r="DV120" s="932">
        <v>27</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276139</v>
      </c>
      <c r="BR121" s="926"/>
      <c r="BS121" s="926"/>
      <c r="BT121" s="926"/>
      <c r="BU121" s="926"/>
      <c r="BV121" s="926">
        <v>201177</v>
      </c>
      <c r="BW121" s="926"/>
      <c r="BX121" s="926"/>
      <c r="BY121" s="926"/>
      <c r="BZ121" s="926"/>
      <c r="CA121" s="926">
        <v>302755</v>
      </c>
      <c r="CB121" s="926"/>
      <c r="CC121" s="926"/>
      <c r="CD121" s="926"/>
      <c r="CE121" s="926"/>
      <c r="CF121" s="920">
        <v>26.6</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239018</v>
      </c>
      <c r="DH121" s="926"/>
      <c r="DI121" s="926"/>
      <c r="DJ121" s="926"/>
      <c r="DK121" s="926"/>
      <c r="DL121" s="926">
        <v>238389</v>
      </c>
      <c r="DM121" s="926"/>
      <c r="DN121" s="926"/>
      <c r="DO121" s="926"/>
      <c r="DP121" s="926"/>
      <c r="DQ121" s="926">
        <v>240806</v>
      </c>
      <c r="DR121" s="926"/>
      <c r="DS121" s="926"/>
      <c r="DT121" s="926"/>
      <c r="DU121" s="926"/>
      <c r="DV121" s="927">
        <v>21.2</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2532578</v>
      </c>
      <c r="BR122" s="1000"/>
      <c r="BS122" s="1000"/>
      <c r="BT122" s="1000"/>
      <c r="BU122" s="1000"/>
      <c r="BV122" s="1000">
        <v>2550310</v>
      </c>
      <c r="BW122" s="1000"/>
      <c r="BX122" s="1000"/>
      <c r="BY122" s="1000"/>
      <c r="BZ122" s="1000"/>
      <c r="CA122" s="1000">
        <v>2497604</v>
      </c>
      <c r="CB122" s="1000"/>
      <c r="CC122" s="1000"/>
      <c r="CD122" s="1000"/>
      <c r="CE122" s="1000"/>
      <c r="CF122" s="1017">
        <v>219.6</v>
      </c>
      <c r="CG122" s="1018"/>
      <c r="CH122" s="1018"/>
      <c r="CI122" s="1018"/>
      <c r="CJ122" s="1018"/>
      <c r="CK122" s="1009"/>
      <c r="CL122" s="1010"/>
      <c r="CM122" s="1010"/>
      <c r="CN122" s="1010"/>
      <c r="CO122" s="1011"/>
      <c r="CP122" s="1019" t="s">
        <v>388</v>
      </c>
      <c r="CQ122" s="1020"/>
      <c r="CR122" s="1020"/>
      <c r="CS122" s="1020"/>
      <c r="CT122" s="1020"/>
      <c r="CU122" s="1020"/>
      <c r="CV122" s="1020"/>
      <c r="CW122" s="1020"/>
      <c r="CX122" s="1020"/>
      <c r="CY122" s="1020"/>
      <c r="CZ122" s="1020"/>
      <c r="DA122" s="1020"/>
      <c r="DB122" s="1020"/>
      <c r="DC122" s="1020"/>
      <c r="DD122" s="1020"/>
      <c r="DE122" s="1020"/>
      <c r="DF122" s="1021"/>
      <c r="DG122" s="925">
        <v>4295</v>
      </c>
      <c r="DH122" s="926"/>
      <c r="DI122" s="926"/>
      <c r="DJ122" s="926"/>
      <c r="DK122" s="926"/>
      <c r="DL122" s="926">
        <v>3015</v>
      </c>
      <c r="DM122" s="926"/>
      <c r="DN122" s="926"/>
      <c r="DO122" s="926"/>
      <c r="DP122" s="926"/>
      <c r="DQ122" s="926">
        <v>7577</v>
      </c>
      <c r="DR122" s="926"/>
      <c r="DS122" s="926"/>
      <c r="DT122" s="926"/>
      <c r="DU122" s="926"/>
      <c r="DV122" s="927">
        <v>0.7</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5266432</v>
      </c>
      <c r="BR123" s="1064"/>
      <c r="BS123" s="1064"/>
      <c r="BT123" s="1064"/>
      <c r="BU123" s="1064"/>
      <c r="BV123" s="1064">
        <v>5369370</v>
      </c>
      <c r="BW123" s="1064"/>
      <c r="BX123" s="1064"/>
      <c r="BY123" s="1064"/>
      <c r="BZ123" s="1064"/>
      <c r="CA123" s="1064">
        <v>5464754</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335</v>
      </c>
      <c r="AB128" s="1046"/>
      <c r="AC128" s="1046"/>
      <c r="AD128" s="1046"/>
      <c r="AE128" s="1047"/>
      <c r="AF128" s="1048">
        <v>368</v>
      </c>
      <c r="AG128" s="1046"/>
      <c r="AH128" s="1046"/>
      <c r="AI128" s="1046"/>
      <c r="AJ128" s="1047"/>
      <c r="AK128" s="1048">
        <v>368</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1494707</v>
      </c>
      <c r="AB129" s="959"/>
      <c r="AC129" s="959"/>
      <c r="AD129" s="959"/>
      <c r="AE129" s="960"/>
      <c r="AF129" s="961">
        <v>1449678</v>
      </c>
      <c r="AG129" s="959"/>
      <c r="AH129" s="959"/>
      <c r="AI129" s="959"/>
      <c r="AJ129" s="960"/>
      <c r="AK129" s="961">
        <v>1426398</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318650</v>
      </c>
      <c r="AB130" s="959"/>
      <c r="AC130" s="959"/>
      <c r="AD130" s="959"/>
      <c r="AE130" s="960"/>
      <c r="AF130" s="961">
        <v>294242</v>
      </c>
      <c r="AG130" s="959"/>
      <c r="AH130" s="959"/>
      <c r="AI130" s="959"/>
      <c r="AJ130" s="960"/>
      <c r="AK130" s="961">
        <v>288836</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1176057</v>
      </c>
      <c r="AB131" s="986"/>
      <c r="AC131" s="986"/>
      <c r="AD131" s="986"/>
      <c r="AE131" s="987"/>
      <c r="AF131" s="985">
        <v>1155436</v>
      </c>
      <c r="AG131" s="986"/>
      <c r="AH131" s="986"/>
      <c r="AI131" s="986"/>
      <c r="AJ131" s="987"/>
      <c r="AK131" s="985">
        <v>1137562</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9.4954581279999992</v>
      </c>
      <c r="AB132" s="1097"/>
      <c r="AC132" s="1097"/>
      <c r="AD132" s="1097"/>
      <c r="AE132" s="1098"/>
      <c r="AF132" s="1099">
        <v>9.2953655590000004</v>
      </c>
      <c r="AG132" s="1097"/>
      <c r="AH132" s="1097"/>
      <c r="AI132" s="1097"/>
      <c r="AJ132" s="1098"/>
      <c r="AK132" s="1099">
        <v>10.03083788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9.8000000000000007</v>
      </c>
      <c r="AB133" s="1080"/>
      <c r="AC133" s="1080"/>
      <c r="AD133" s="1080"/>
      <c r="AE133" s="1081"/>
      <c r="AF133" s="1079">
        <v>9.8000000000000007</v>
      </c>
      <c r="AG133" s="1080"/>
      <c r="AH133" s="1080"/>
      <c r="AI133" s="1080"/>
      <c r="AJ133" s="1081"/>
      <c r="AK133" s="1079">
        <v>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lIQKWDRXIh3NumxrgM+H9RyekWNWCWHn02SLHUgwvzMR7S5z2tHFkD+36DPxuQIagQJAwVLm9yB3CklGk0RXA==" saltValue="f7WXWZkeOuLlvmAJCBjAR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F55" sqref="F55"/>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BagnMNprzcS6YKP0c/lZaZrSe4Fp2Q+Lw1v2dn60Le74kO8JM1XrkNiX1Do/z46qFXii80/3iaizwoiB3eMiyg==" saltValue="oEV+RFW/s0mn2UnfN3Ls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zoomScale="70" zoomScaleNormal="60" zoomScaleSheetLayoutView="70" workbookViewId="0">
      <selection activeCell="F55" sqref="F55"/>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m5piANHwEJspSgYUmjeofcYnCIaJ0gxCfJd8ThjWbeO726rQ5N4CUF94OFudauQckJ2hF6z4VRPGB9A8wa45Q==" saltValue="NmuepSwLyzFNV3ddDYMvf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22" zoomScaleSheetLayoutView="100" workbookViewId="0">
      <selection activeCell="F55" sqref="F55"/>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370166</v>
      </c>
      <c r="AP9" s="281">
        <v>239590</v>
      </c>
      <c r="AQ9" s="282">
        <v>217348</v>
      </c>
      <c r="AR9" s="283">
        <v>10.199999999999999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2508</v>
      </c>
      <c r="AP10" s="284">
        <v>1623</v>
      </c>
      <c r="AQ10" s="285">
        <v>32038</v>
      </c>
      <c r="AR10" s="286">
        <v>-94.9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835</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t="s">
        <v>486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t="s">
        <v>486</v>
      </c>
      <c r="AP13" s="284" t="s">
        <v>486</v>
      </c>
      <c r="AQ13" s="285">
        <v>7824</v>
      </c>
      <c r="AR13" s="286" t="s">
        <v>486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t="s">
        <v>486</v>
      </c>
      <c r="AP14" s="284" t="s">
        <v>486</v>
      </c>
      <c r="AQ14" s="285">
        <v>4511</v>
      </c>
      <c r="AR14" s="286" t="s">
        <v>486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-28001</v>
      </c>
      <c r="AP15" s="284">
        <v>-18124</v>
      </c>
      <c r="AQ15" s="285">
        <v>-13520</v>
      </c>
      <c r="AR15" s="286">
        <v>34.1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344673</v>
      </c>
      <c r="AP16" s="284">
        <v>223089</v>
      </c>
      <c r="AQ16" s="285">
        <v>249036</v>
      </c>
      <c r="AR16" s="286">
        <v>-10.4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22.01</v>
      </c>
      <c r="AP21" s="298">
        <v>21</v>
      </c>
      <c r="AQ21" s="299">
        <v>1.01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95.6</v>
      </c>
      <c r="AP22" s="303">
        <v>95.5</v>
      </c>
      <c r="AQ22" s="304">
        <v>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361677</v>
      </c>
      <c r="AP32" s="312">
        <v>234095</v>
      </c>
      <c r="AQ32" s="313">
        <v>141939</v>
      </c>
      <c r="AR32" s="314">
        <v>64.900000000000006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41633</v>
      </c>
      <c r="AP35" s="312">
        <v>26947</v>
      </c>
      <c r="AQ35" s="313">
        <v>33103</v>
      </c>
      <c r="AR35" s="314">
        <v>-18.600000000000001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t="s">
        <v>486</v>
      </c>
      <c r="AP36" s="312" t="s">
        <v>486</v>
      </c>
      <c r="AQ36" s="313">
        <v>3141</v>
      </c>
      <c r="AR36" s="314" t="s">
        <v>486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486</v>
      </c>
      <c r="AP37" s="312" t="s">
        <v>486</v>
      </c>
      <c r="AQ37" s="313">
        <v>429</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v>1</v>
      </c>
      <c r="AP38" s="315">
        <v>1</v>
      </c>
      <c r="AQ38" s="316">
        <v>16</v>
      </c>
      <c r="AR38" s="304">
        <v>-93.8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-368</v>
      </c>
      <c r="AP39" s="312">
        <v>-238</v>
      </c>
      <c r="AQ39" s="313">
        <v>-2776</v>
      </c>
      <c r="AR39" s="314">
        <v>-91.4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-288836</v>
      </c>
      <c r="AP40" s="312">
        <v>-186949</v>
      </c>
      <c r="AQ40" s="313">
        <v>-127875</v>
      </c>
      <c r="AR40" s="314">
        <v>46.2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114107</v>
      </c>
      <c r="AP41" s="312">
        <v>73856</v>
      </c>
      <c r="AQ41" s="313">
        <v>47977</v>
      </c>
      <c r="AR41" s="314">
        <v>53.9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172973</v>
      </c>
      <c r="AN51" s="334">
        <v>103515</v>
      </c>
      <c r="AO51" s="335">
        <v>-42.4</v>
      </c>
      <c r="AP51" s="336">
        <v>264232</v>
      </c>
      <c r="AQ51" s="337">
        <v>15.8</v>
      </c>
      <c r="AR51" s="338">
        <v>-58.2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121749</v>
      </c>
      <c r="AN52" s="342">
        <v>72860</v>
      </c>
      <c r="AO52" s="343">
        <v>-29.1</v>
      </c>
      <c r="AP52" s="344">
        <v>133959</v>
      </c>
      <c r="AQ52" s="345">
        <v>13.9</v>
      </c>
      <c r="AR52" s="346">
        <v>-43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210847</v>
      </c>
      <c r="AN53" s="334">
        <v>129116</v>
      </c>
      <c r="AO53" s="335">
        <v>24.7</v>
      </c>
      <c r="AP53" s="336">
        <v>263613</v>
      </c>
      <c r="AQ53" s="337">
        <v>-0.2</v>
      </c>
      <c r="AR53" s="338">
        <v>24.9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163314</v>
      </c>
      <c r="AN54" s="342">
        <v>100009</v>
      </c>
      <c r="AO54" s="343">
        <v>37.299999999999997</v>
      </c>
      <c r="AP54" s="344">
        <v>128823</v>
      </c>
      <c r="AQ54" s="345">
        <v>-3.8</v>
      </c>
      <c r="AR54" s="346">
        <v>41.1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232837</v>
      </c>
      <c r="AN55" s="334">
        <v>145341</v>
      </c>
      <c r="AO55" s="335">
        <v>12.6</v>
      </c>
      <c r="AP55" s="336">
        <v>330026</v>
      </c>
      <c r="AQ55" s="337">
        <v>25.2</v>
      </c>
      <c r="AR55" s="338">
        <v>-12.6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179343</v>
      </c>
      <c r="AN56" s="342">
        <v>111949</v>
      </c>
      <c r="AO56" s="343">
        <v>11.9</v>
      </c>
      <c r="AP56" s="344">
        <v>141075</v>
      </c>
      <c r="AQ56" s="345">
        <v>9.5</v>
      </c>
      <c r="AR56" s="346">
        <v>2.4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468610</v>
      </c>
      <c r="AN57" s="334">
        <v>300970</v>
      </c>
      <c r="AO57" s="335">
        <v>107.1</v>
      </c>
      <c r="AP57" s="336">
        <v>278179</v>
      </c>
      <c r="AQ57" s="337">
        <v>-15.7</v>
      </c>
      <c r="AR57" s="338">
        <v>122.8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408958</v>
      </c>
      <c r="AN58" s="342">
        <v>262658</v>
      </c>
      <c r="AO58" s="343">
        <v>134.6</v>
      </c>
      <c r="AP58" s="344">
        <v>122182</v>
      </c>
      <c r="AQ58" s="345">
        <v>-13.4</v>
      </c>
      <c r="AR58" s="346">
        <v>148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702894</v>
      </c>
      <c r="AN59" s="334">
        <v>454948</v>
      </c>
      <c r="AO59" s="335">
        <v>51.2</v>
      </c>
      <c r="AP59" s="336">
        <v>283153</v>
      </c>
      <c r="AQ59" s="337">
        <v>1.8</v>
      </c>
      <c r="AR59" s="338">
        <v>49.4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580938</v>
      </c>
      <c r="AN60" s="342">
        <v>376012</v>
      </c>
      <c r="AO60" s="343">
        <v>43.2</v>
      </c>
      <c r="AP60" s="344">
        <v>127593</v>
      </c>
      <c r="AQ60" s="345">
        <v>4.4000000000000004</v>
      </c>
      <c r="AR60" s="346">
        <v>38.799999999999997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357632</v>
      </c>
      <c r="AN61" s="349">
        <v>226778</v>
      </c>
      <c r="AO61" s="350">
        <v>30.6</v>
      </c>
      <c r="AP61" s="351">
        <v>283841</v>
      </c>
      <c r="AQ61" s="352">
        <v>5.4</v>
      </c>
      <c r="AR61" s="338">
        <v>25.2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290860</v>
      </c>
      <c r="AN62" s="342">
        <v>184698</v>
      </c>
      <c r="AO62" s="343">
        <v>39.6</v>
      </c>
      <c r="AP62" s="344">
        <v>130726</v>
      </c>
      <c r="AQ62" s="345">
        <v>2.1</v>
      </c>
      <c r="AR62" s="346">
        <v>37.5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feLUltav/otGlIn8pTMJYB7WAbgNQSS/OEEp3SL/zvLlTZYSckmc6Q042mXkSG8x3gIyTrzrfF2Ay9+okvFZtg==" saltValue="wfOfKC1NisLoiBbWm2ji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F55" sqref="F55"/>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7rcx42xfnYFtCp2VIhadZR/JqJn77Tz9JRFNDntgr8MvGXe+8c0a/DKLSq4wHA9m/og+82/ewlfIZfKgFxLH4g==" saltValue="wRMyKCRn2jfcxHv9eJNHg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D1" zoomScale="80" zoomScaleNormal="80" zoomScaleSheetLayoutView="55" workbookViewId="0">
      <selection activeCell="F55" sqref="F55"/>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CJ6Hsv4t5MY/sU5iNJHGg4K4ZXv64MDVGovZCh7FByvgeT2Yo5ryUTejJuy5VF/3CenjPgAsCoLqlk/mU0vDBA==" saltValue="Mq+frqiawug9aggEJMfrt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60" zoomScaleNormal="60" zoomScaleSheetLayoutView="100" workbookViewId="0">
      <selection activeCell="F55" sqref="F5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48.27</v>
      </c>
      <c r="G47" s="12">
        <v>44.47</v>
      </c>
      <c r="H47" s="12">
        <v>40.14</v>
      </c>
      <c r="I47" s="12">
        <v>43.46</v>
      </c>
      <c r="J47" s="13">
        <v>46.95</v>
      </c>
    </row>
    <row r="48" spans="2:10" ht="57.75" customHeight="1" x14ac:dyDescent="0.2">
      <c r="B48" s="14"/>
      <c r="C48" s="1141" t="s">
        <v>4</v>
      </c>
      <c r="D48" s="1141"/>
      <c r="E48" s="1142"/>
      <c r="F48" s="15">
        <v>7.35</v>
      </c>
      <c r="G48" s="16">
        <v>10.62</v>
      </c>
      <c r="H48" s="16">
        <v>5.64</v>
      </c>
      <c r="I48" s="16">
        <v>5.88</v>
      </c>
      <c r="J48" s="17">
        <v>3.72</v>
      </c>
    </row>
    <row r="49" spans="2:10" ht="57.75" customHeight="1" thickBot="1" x14ac:dyDescent="0.25">
      <c r="B49" s="18"/>
      <c r="C49" s="1143" t="s">
        <v>5</v>
      </c>
      <c r="D49" s="1143"/>
      <c r="E49" s="1144"/>
      <c r="F49" s="19" t="s">
        <v>530</v>
      </c>
      <c r="G49" s="20">
        <v>3.85</v>
      </c>
      <c r="H49" s="20" t="s">
        <v>531</v>
      </c>
      <c r="I49" s="20">
        <v>2.14</v>
      </c>
      <c r="J49" s="21">
        <v>0.52</v>
      </c>
    </row>
    <row r="50" spans="2:10" ht="13.2" x14ac:dyDescent="0.2"/>
  </sheetData>
  <sheetProtection algorithmName="SHA-512" hashValue="4i7VSCsX5K4h3fpj/S+VrmCQmb95o4PFSEz+C4ZPzvDjCy6ynNYgKJ2KMKrHsuLw0BChrVAjRGAGfEvfCWAB3w==" saltValue="nECuN5pRwcHVf/9vjQHL+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60" zoomScaleNormal="60" zoomScaleSheetLayoutView="100" workbookViewId="0">
      <selection activeCell="F55" sqref="F55"/>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532</v>
      </c>
      <c r="D34" s="1151"/>
      <c r="E34" s="1152"/>
      <c r="F34" s="32">
        <v>7.34</v>
      </c>
      <c r="G34" s="33">
        <v>10.61</v>
      </c>
      <c r="H34" s="33">
        <v>5.63</v>
      </c>
      <c r="I34" s="33">
        <v>5.87</v>
      </c>
      <c r="J34" s="34">
        <v>3.71</v>
      </c>
      <c r="K34" s="22"/>
      <c r="L34" s="22"/>
      <c r="M34" s="22"/>
      <c r="N34" s="22"/>
      <c r="O34" s="22"/>
      <c r="P34" s="22"/>
    </row>
    <row r="35" spans="1:16" ht="39" customHeight="1" x14ac:dyDescent="0.2">
      <c r="A35" s="22"/>
      <c r="B35" s="35"/>
      <c r="C35" s="1145" t="s">
        <v>533</v>
      </c>
      <c r="D35" s="1146"/>
      <c r="E35" s="1147"/>
      <c r="F35" s="36">
        <v>0.4</v>
      </c>
      <c r="G35" s="37">
        <v>1.1399999999999999</v>
      </c>
      <c r="H35" s="37">
        <v>0.97</v>
      </c>
      <c r="I35" s="37">
        <v>1.08</v>
      </c>
      <c r="J35" s="38">
        <v>1.18</v>
      </c>
      <c r="K35" s="22"/>
      <c r="L35" s="22"/>
      <c r="M35" s="22"/>
      <c r="N35" s="22"/>
      <c r="O35" s="22"/>
      <c r="P35" s="22"/>
    </row>
    <row r="36" spans="1:16" ht="39" customHeight="1" x14ac:dyDescent="0.2">
      <c r="A36" s="22"/>
      <c r="B36" s="35"/>
      <c r="C36" s="1145" t="s">
        <v>534</v>
      </c>
      <c r="D36" s="1146"/>
      <c r="E36" s="1147"/>
      <c r="F36" s="36">
        <v>0.69</v>
      </c>
      <c r="G36" s="37">
        <v>0.51</v>
      </c>
      <c r="H36" s="37">
        <v>0.47</v>
      </c>
      <c r="I36" s="37">
        <v>0.46</v>
      </c>
      <c r="J36" s="38">
        <v>0.43</v>
      </c>
      <c r="K36" s="22"/>
      <c r="L36" s="22"/>
      <c r="M36" s="22"/>
      <c r="N36" s="22"/>
      <c r="O36" s="22"/>
      <c r="P36" s="22"/>
    </row>
    <row r="37" spans="1:16" ht="39" customHeight="1" x14ac:dyDescent="0.2">
      <c r="A37" s="22"/>
      <c r="B37" s="35"/>
      <c r="C37" s="1145" t="s">
        <v>535</v>
      </c>
      <c r="D37" s="1146"/>
      <c r="E37" s="1147"/>
      <c r="F37" s="36">
        <v>0.01</v>
      </c>
      <c r="G37" s="37">
        <v>0.01</v>
      </c>
      <c r="H37" s="37">
        <v>0.01</v>
      </c>
      <c r="I37" s="37">
        <v>0.01</v>
      </c>
      <c r="J37" s="38">
        <v>0.01</v>
      </c>
      <c r="K37" s="22"/>
      <c r="L37" s="22"/>
      <c r="M37" s="22"/>
      <c r="N37" s="22"/>
      <c r="O37" s="22"/>
      <c r="P37" s="22"/>
    </row>
    <row r="38" spans="1:16" ht="39" customHeight="1" x14ac:dyDescent="0.2">
      <c r="A38" s="22"/>
      <c r="B38" s="35"/>
      <c r="C38" s="1145" t="s">
        <v>536</v>
      </c>
      <c r="D38" s="1146"/>
      <c r="E38" s="1147"/>
      <c r="F38" s="36">
        <v>0</v>
      </c>
      <c r="G38" s="37">
        <v>0</v>
      </c>
      <c r="H38" s="37">
        <v>0</v>
      </c>
      <c r="I38" s="37">
        <v>0</v>
      </c>
      <c r="J38" s="38">
        <v>0</v>
      </c>
      <c r="K38" s="22"/>
      <c r="L38" s="22"/>
      <c r="M38" s="22"/>
      <c r="N38" s="22"/>
      <c r="O38" s="22"/>
      <c r="P38" s="22"/>
    </row>
    <row r="39" spans="1:16" ht="39" customHeight="1" x14ac:dyDescent="0.2">
      <c r="A39" s="22"/>
      <c r="B39" s="35"/>
      <c r="C39" s="1145" t="s">
        <v>537</v>
      </c>
      <c r="D39" s="1146"/>
      <c r="E39" s="1147"/>
      <c r="F39" s="36">
        <v>0</v>
      </c>
      <c r="G39" s="37">
        <v>0</v>
      </c>
      <c r="H39" s="37">
        <v>0</v>
      </c>
      <c r="I39" s="37">
        <v>0</v>
      </c>
      <c r="J39" s="38">
        <v>0</v>
      </c>
      <c r="K39" s="22"/>
      <c r="L39" s="22"/>
      <c r="M39" s="22"/>
      <c r="N39" s="22"/>
      <c r="O39" s="22"/>
      <c r="P39" s="22"/>
    </row>
    <row r="40" spans="1:16" ht="39" customHeight="1" x14ac:dyDescent="0.2">
      <c r="A40" s="22"/>
      <c r="B40" s="35"/>
      <c r="C40" s="1145" t="s">
        <v>538</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540</v>
      </c>
      <c r="D43" s="1149"/>
      <c r="E43" s="1150"/>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X1kgemjNZESrHb5RDmbQnlfyuj4H4yHQ8B5hDc65Clj2wP8vLxqHhuobRa+vnLyU1xT/mtTEveLmpi2SwU03g==" saltValue="HhIb3j+CjZcjAuLDY/qu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6" zoomScale="70" zoomScaleNormal="70" zoomScaleSheetLayoutView="55" workbookViewId="0">
      <selection activeCell="F55" sqref="F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356</v>
      </c>
      <c r="L45" s="60">
        <v>401</v>
      </c>
      <c r="M45" s="60">
        <v>386</v>
      </c>
      <c r="N45" s="60">
        <v>362</v>
      </c>
      <c r="O45" s="61">
        <v>362</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2">
      <c r="A48" s="48"/>
      <c r="B48" s="1155"/>
      <c r="C48" s="1156"/>
      <c r="D48" s="62"/>
      <c r="E48" s="1161" t="s">
        <v>13</v>
      </c>
      <c r="F48" s="1161"/>
      <c r="G48" s="1161"/>
      <c r="H48" s="1161"/>
      <c r="I48" s="1161"/>
      <c r="J48" s="1162"/>
      <c r="K48" s="63">
        <v>37</v>
      </c>
      <c r="L48" s="64">
        <v>42</v>
      </c>
      <c r="M48" s="64">
        <v>45</v>
      </c>
      <c r="N48" s="64">
        <v>40</v>
      </c>
      <c r="O48" s="65">
        <v>42</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486</v>
      </c>
      <c r="L49" s="64" t="s">
        <v>486</v>
      </c>
      <c r="M49" s="64" t="s">
        <v>486</v>
      </c>
      <c r="N49" s="64" t="s">
        <v>486</v>
      </c>
      <c r="O49" s="65" t="s">
        <v>486</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486</v>
      </c>
      <c r="L50" s="64" t="s">
        <v>486</v>
      </c>
      <c r="M50" s="64" t="s">
        <v>486</v>
      </c>
      <c r="N50" s="64" t="s">
        <v>486</v>
      </c>
      <c r="O50" s="65" t="s">
        <v>486</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306</v>
      </c>
      <c r="L52" s="64">
        <v>331</v>
      </c>
      <c r="M52" s="64">
        <v>319</v>
      </c>
      <c r="N52" s="64">
        <v>294</v>
      </c>
      <c r="O52" s="65">
        <v>289</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87</v>
      </c>
      <c r="L53" s="69">
        <v>112</v>
      </c>
      <c r="M53" s="69">
        <v>112</v>
      </c>
      <c r="N53" s="69">
        <v>108</v>
      </c>
      <c r="O53" s="70">
        <v>115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3xEwi0ee6WiVtgvasLWxliTIagGeFjpJHpE1M0DUvJijK18aEv4DjBu0fEtxmu3r0mJpZLespBb+P34SSS2Gg==" saltValue="UP6LT/SRNa18j6Xuz6Qls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workbookViewId="0">
      <selection activeCell="F55" sqref="F55"/>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3217</v>
      </c>
      <c r="J41" s="356">
        <v>3028</v>
      </c>
      <c r="K41" s="356">
        <v>2859</v>
      </c>
      <c r="L41" s="356">
        <v>2900</v>
      </c>
      <c r="M41" s="357">
        <v>3031</v>
      </c>
    </row>
    <row r="42" spans="2:13" ht="27.75" customHeight="1" x14ac:dyDescent="0.2">
      <c r="B42" s="1186"/>
      <c r="C42" s="1187"/>
      <c r="D42" s="106"/>
      <c r="E42" s="1192" t="s">
        <v>32</v>
      </c>
      <c r="F42" s="1192"/>
      <c r="G42" s="1192"/>
      <c r="H42" s="1193"/>
      <c r="I42" s="358" t="s">
        <v>486</v>
      </c>
      <c r="J42" s="359" t="s">
        <v>486</v>
      </c>
      <c r="K42" s="359" t="s">
        <v>486</v>
      </c>
      <c r="L42" s="359" t="s">
        <v>486</v>
      </c>
      <c r="M42" s="360" t="s">
        <v>486</v>
      </c>
    </row>
    <row r="43" spans="2:13" ht="27.75" customHeight="1" x14ac:dyDescent="0.2">
      <c r="B43" s="1186"/>
      <c r="C43" s="1187"/>
      <c r="D43" s="106"/>
      <c r="E43" s="1192" t="s">
        <v>33</v>
      </c>
      <c r="F43" s="1192"/>
      <c r="G43" s="1192"/>
      <c r="H43" s="1193"/>
      <c r="I43" s="358">
        <v>518</v>
      </c>
      <c r="J43" s="359">
        <v>505</v>
      </c>
      <c r="K43" s="359">
        <v>502</v>
      </c>
      <c r="L43" s="359">
        <v>518</v>
      </c>
      <c r="M43" s="360">
        <v>556</v>
      </c>
    </row>
    <row r="44" spans="2:13" ht="27.75" customHeight="1" x14ac:dyDescent="0.2">
      <c r="B44" s="1186"/>
      <c r="C44" s="1187"/>
      <c r="D44" s="106"/>
      <c r="E44" s="1192" t="s">
        <v>34</v>
      </c>
      <c r="F44" s="1192"/>
      <c r="G44" s="1192"/>
      <c r="H44" s="1193"/>
      <c r="I44" s="358">
        <v>4</v>
      </c>
      <c r="J44" s="359">
        <v>4</v>
      </c>
      <c r="K44" s="359">
        <v>10</v>
      </c>
      <c r="L44" s="359">
        <v>12</v>
      </c>
      <c r="M44" s="360">
        <v>13</v>
      </c>
    </row>
    <row r="45" spans="2:13" ht="27.75" customHeight="1" x14ac:dyDescent="0.2">
      <c r="B45" s="1186"/>
      <c r="C45" s="1187"/>
      <c r="D45" s="106"/>
      <c r="E45" s="1192" t="s">
        <v>35</v>
      </c>
      <c r="F45" s="1192"/>
      <c r="G45" s="1192"/>
      <c r="H45" s="1193"/>
      <c r="I45" s="358">
        <v>411</v>
      </c>
      <c r="J45" s="359">
        <v>404</v>
      </c>
      <c r="K45" s="359">
        <v>368</v>
      </c>
      <c r="L45" s="359">
        <v>353</v>
      </c>
      <c r="M45" s="360">
        <v>297</v>
      </c>
    </row>
    <row r="46" spans="2:13" ht="27.75" customHeight="1" x14ac:dyDescent="0.2">
      <c r="B46" s="1186"/>
      <c r="C46" s="1187"/>
      <c r="D46" s="107"/>
      <c r="E46" s="1192" t="s">
        <v>36</v>
      </c>
      <c r="F46" s="1192"/>
      <c r="G46" s="1192"/>
      <c r="H46" s="1193"/>
      <c r="I46" s="358" t="s">
        <v>486</v>
      </c>
      <c r="J46" s="359" t="s">
        <v>486</v>
      </c>
      <c r="K46" s="359" t="s">
        <v>486</v>
      </c>
      <c r="L46" s="359" t="s">
        <v>486</v>
      </c>
      <c r="M46" s="360" t="s">
        <v>486</v>
      </c>
    </row>
    <row r="47" spans="2:13" ht="27.75" customHeight="1" x14ac:dyDescent="0.2">
      <c r="B47" s="1186"/>
      <c r="C47" s="1187"/>
      <c r="D47" s="108"/>
      <c r="E47" s="1194" t="s">
        <v>37</v>
      </c>
      <c r="F47" s="1195"/>
      <c r="G47" s="1195"/>
      <c r="H47" s="1196"/>
      <c r="I47" s="358" t="s">
        <v>486</v>
      </c>
      <c r="J47" s="359" t="s">
        <v>486</v>
      </c>
      <c r="K47" s="359" t="s">
        <v>486</v>
      </c>
      <c r="L47" s="359" t="s">
        <v>486</v>
      </c>
      <c r="M47" s="360" t="s">
        <v>486</v>
      </c>
    </row>
    <row r="48" spans="2:13" ht="27.75" customHeight="1" x14ac:dyDescent="0.2">
      <c r="B48" s="1186"/>
      <c r="C48" s="1187"/>
      <c r="D48" s="106"/>
      <c r="E48" s="1192" t="s">
        <v>38</v>
      </c>
      <c r="F48" s="1192"/>
      <c r="G48" s="1192"/>
      <c r="H48" s="1193"/>
      <c r="I48" s="358" t="s">
        <v>486</v>
      </c>
      <c r="J48" s="359" t="s">
        <v>486</v>
      </c>
      <c r="K48" s="359" t="s">
        <v>486</v>
      </c>
      <c r="L48" s="359" t="s">
        <v>486</v>
      </c>
      <c r="M48" s="360" t="s">
        <v>486</v>
      </c>
    </row>
    <row r="49" spans="2:13" ht="27.75" customHeight="1" x14ac:dyDescent="0.2">
      <c r="B49" s="1188"/>
      <c r="C49" s="1189"/>
      <c r="D49" s="106"/>
      <c r="E49" s="1192" t="s">
        <v>39</v>
      </c>
      <c r="F49" s="1192"/>
      <c r="G49" s="1192"/>
      <c r="H49" s="1193"/>
      <c r="I49" s="358" t="s">
        <v>486</v>
      </c>
      <c r="J49" s="359" t="s">
        <v>486</v>
      </c>
      <c r="K49" s="359" t="s">
        <v>486</v>
      </c>
      <c r="L49" s="359" t="s">
        <v>486</v>
      </c>
      <c r="M49" s="360" t="s">
        <v>486</v>
      </c>
    </row>
    <row r="50" spans="2:13" ht="27.75" customHeight="1" x14ac:dyDescent="0.2">
      <c r="B50" s="1197" t="s">
        <v>40</v>
      </c>
      <c r="C50" s="1198"/>
      <c r="D50" s="109"/>
      <c r="E50" s="1192" t="s">
        <v>41</v>
      </c>
      <c r="F50" s="1192"/>
      <c r="G50" s="1192"/>
      <c r="H50" s="1193"/>
      <c r="I50" s="358">
        <v>2120</v>
      </c>
      <c r="J50" s="359">
        <v>2107</v>
      </c>
      <c r="K50" s="359">
        <v>2458</v>
      </c>
      <c r="L50" s="359">
        <v>2618</v>
      </c>
      <c r="M50" s="360">
        <v>2664</v>
      </c>
    </row>
    <row r="51" spans="2:13" ht="27.75" customHeight="1" x14ac:dyDescent="0.2">
      <c r="B51" s="1186"/>
      <c r="C51" s="1187"/>
      <c r="D51" s="106"/>
      <c r="E51" s="1192" t="s">
        <v>42</v>
      </c>
      <c r="F51" s="1192"/>
      <c r="G51" s="1192"/>
      <c r="H51" s="1193"/>
      <c r="I51" s="358">
        <v>276</v>
      </c>
      <c r="J51" s="359">
        <v>274</v>
      </c>
      <c r="K51" s="359">
        <v>276</v>
      </c>
      <c r="L51" s="359">
        <v>201</v>
      </c>
      <c r="M51" s="360">
        <v>303</v>
      </c>
    </row>
    <row r="52" spans="2:13" ht="27.75" customHeight="1" x14ac:dyDescent="0.2">
      <c r="B52" s="1188"/>
      <c r="C52" s="1189"/>
      <c r="D52" s="106"/>
      <c r="E52" s="1192" t="s">
        <v>43</v>
      </c>
      <c r="F52" s="1192"/>
      <c r="G52" s="1192"/>
      <c r="H52" s="1193"/>
      <c r="I52" s="358">
        <v>2751</v>
      </c>
      <c r="J52" s="359">
        <v>2666</v>
      </c>
      <c r="K52" s="359">
        <v>2533</v>
      </c>
      <c r="L52" s="359">
        <v>2550</v>
      </c>
      <c r="M52" s="360">
        <v>2498</v>
      </c>
    </row>
    <row r="53" spans="2:13" ht="27.75" customHeight="1" thickBot="1" x14ac:dyDescent="0.25">
      <c r="B53" s="1199" t="s">
        <v>19</v>
      </c>
      <c r="C53" s="1200"/>
      <c r="D53" s="110"/>
      <c r="E53" s="1201" t="s">
        <v>44</v>
      </c>
      <c r="F53" s="1201"/>
      <c r="G53" s="1201"/>
      <c r="H53" s="1202"/>
      <c r="I53" s="361">
        <v>-997</v>
      </c>
      <c r="J53" s="362">
        <v>-1107</v>
      </c>
      <c r="K53" s="362">
        <v>-1526</v>
      </c>
      <c r="L53" s="362">
        <v>-1587</v>
      </c>
      <c r="M53" s="363">
        <v>-1568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HAQFZHJQ9gEAmTkDmyFe5k4nzEWzGP6KV5j9fUpr57EHQ3h/+WtfKTMQ4iZJon+oNo/XtTIJvFZpDXp6dWhmtw==" saltValue="DOLZDI3jalAlSs6pPnrF9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1" zoomScale="85" zoomScaleNormal="85" zoomScaleSheetLayoutView="100" workbookViewId="0">
      <selection activeCell="F55" sqref="F55"/>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600</v>
      </c>
      <c r="G55" s="122">
        <v>630</v>
      </c>
      <c r="H55" s="123">
        <v>670</v>
      </c>
    </row>
    <row r="56" spans="2:8" ht="52.5" customHeight="1" x14ac:dyDescent="0.2">
      <c r="B56" s="124"/>
      <c r="C56" s="1213" t="s">
        <v>47</v>
      </c>
      <c r="D56" s="1213"/>
      <c r="E56" s="1214"/>
      <c r="F56" s="125">
        <v>168</v>
      </c>
      <c r="G56" s="125">
        <v>168</v>
      </c>
      <c r="H56" s="126">
        <v>168</v>
      </c>
    </row>
    <row r="57" spans="2:8" ht="53.25" customHeight="1" x14ac:dyDescent="0.2">
      <c r="B57" s="124"/>
      <c r="C57" s="1215" t="s">
        <v>48</v>
      </c>
      <c r="D57" s="1215"/>
      <c r="E57" s="1216"/>
      <c r="F57" s="127">
        <v>1484</v>
      </c>
      <c r="G57" s="127">
        <v>1602</v>
      </c>
      <c r="H57" s="128">
        <v>1599</v>
      </c>
    </row>
    <row r="58" spans="2:8" ht="45.75" customHeight="1" x14ac:dyDescent="0.2">
      <c r="B58" s="129"/>
      <c r="C58" s="1203" t="s">
        <v>556</v>
      </c>
      <c r="D58" s="1204"/>
      <c r="E58" s="1205"/>
      <c r="F58" s="130">
        <v>802</v>
      </c>
      <c r="G58" s="130">
        <v>954</v>
      </c>
      <c r="H58" s="131">
        <v>983</v>
      </c>
    </row>
    <row r="59" spans="2:8" ht="45.75" customHeight="1" x14ac:dyDescent="0.2">
      <c r="B59" s="129"/>
      <c r="C59" s="1203" t="s">
        <v>557</v>
      </c>
      <c r="D59" s="1204"/>
      <c r="E59" s="1205"/>
      <c r="F59" s="130">
        <v>108</v>
      </c>
      <c r="G59" s="130">
        <v>130</v>
      </c>
      <c r="H59" s="131">
        <v>165</v>
      </c>
    </row>
    <row r="60" spans="2:8" ht="45.75" customHeight="1" x14ac:dyDescent="0.2">
      <c r="B60" s="129"/>
      <c r="C60" s="1203" t="s">
        <v>558</v>
      </c>
      <c r="D60" s="1204"/>
      <c r="E60" s="1205"/>
      <c r="F60" s="130">
        <v>108</v>
      </c>
      <c r="G60" s="130">
        <v>108</v>
      </c>
      <c r="H60" s="131">
        <v>108</v>
      </c>
    </row>
    <row r="61" spans="2:8" ht="45.75" customHeight="1" x14ac:dyDescent="0.2">
      <c r="B61" s="129"/>
      <c r="C61" s="1203" t="s">
        <v>559</v>
      </c>
      <c r="D61" s="1204"/>
      <c r="E61" s="1205"/>
      <c r="F61" s="130">
        <v>100</v>
      </c>
      <c r="G61" s="130">
        <v>100</v>
      </c>
      <c r="H61" s="131">
        <v>100</v>
      </c>
    </row>
    <row r="62" spans="2:8" ht="45.75" customHeight="1" thickBot="1" x14ac:dyDescent="0.25">
      <c r="B62" s="132"/>
      <c r="C62" s="1206" t="s">
        <v>560</v>
      </c>
      <c r="D62" s="1207"/>
      <c r="E62" s="1208"/>
      <c r="F62" s="133">
        <v>70</v>
      </c>
      <c r="G62" s="133">
        <v>70</v>
      </c>
      <c r="H62" s="134">
        <v>70</v>
      </c>
    </row>
    <row r="63" spans="2:8" ht="52.5" customHeight="1" thickBot="1" x14ac:dyDescent="0.25">
      <c r="B63" s="135"/>
      <c r="C63" s="1209" t="s">
        <v>49</v>
      </c>
      <c r="D63" s="1209"/>
      <c r="E63" s="1210"/>
      <c r="F63" s="136">
        <v>2252</v>
      </c>
      <c r="G63" s="136">
        <v>2400</v>
      </c>
      <c r="H63" s="137">
        <v>2437</v>
      </c>
    </row>
    <row r="64" spans="2:8" ht="13.2" x14ac:dyDescent="0.2"/>
  </sheetData>
  <sheetProtection algorithmName="SHA-512" hashValue="OCbOUqoin74zLl8URo0cV8b6YNcDPu5J7DQByttQ70IFfjR+2x4VZthq1hjELk1RyDJZpezn/aHvqtg5e85fAA==" saltValue="Mw/IrRBalN02r0WSCi+a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103515</v>
      </c>
      <c r="E3" s="156"/>
      <c r="F3" s="157">
        <v>264232</v>
      </c>
      <c r="G3" s="158"/>
      <c r="H3" s="159"/>
    </row>
    <row r="4" spans="1:8" x14ac:dyDescent="0.2">
      <c r="A4" s="160"/>
      <c r="B4" s="161"/>
      <c r="C4" s="162"/>
      <c r="D4" s="163">
        <v>72860</v>
      </c>
      <c r="E4" s="164"/>
      <c r="F4" s="165">
        <v>133959</v>
      </c>
      <c r="G4" s="166"/>
      <c r="H4" s="167"/>
    </row>
    <row r="5" spans="1:8" x14ac:dyDescent="0.2">
      <c r="A5" s="148" t="s">
        <v>519</v>
      </c>
      <c r="B5" s="153"/>
      <c r="C5" s="154"/>
      <c r="D5" s="155">
        <v>129116</v>
      </c>
      <c r="E5" s="156"/>
      <c r="F5" s="157">
        <v>263613</v>
      </c>
      <c r="G5" s="158"/>
      <c r="H5" s="159"/>
    </row>
    <row r="6" spans="1:8" x14ac:dyDescent="0.2">
      <c r="A6" s="160"/>
      <c r="B6" s="161"/>
      <c r="C6" s="162"/>
      <c r="D6" s="163">
        <v>100009</v>
      </c>
      <c r="E6" s="164"/>
      <c r="F6" s="165">
        <v>128823</v>
      </c>
      <c r="G6" s="166"/>
      <c r="H6" s="167"/>
    </row>
    <row r="7" spans="1:8" x14ac:dyDescent="0.2">
      <c r="A7" s="148" t="s">
        <v>520</v>
      </c>
      <c r="B7" s="153"/>
      <c r="C7" s="154"/>
      <c r="D7" s="155">
        <v>145341</v>
      </c>
      <c r="E7" s="156"/>
      <c r="F7" s="157">
        <v>330026</v>
      </c>
      <c r="G7" s="158"/>
      <c r="H7" s="159"/>
    </row>
    <row r="8" spans="1:8" x14ac:dyDescent="0.2">
      <c r="A8" s="160"/>
      <c r="B8" s="161"/>
      <c r="C8" s="162"/>
      <c r="D8" s="163">
        <v>111949</v>
      </c>
      <c r="E8" s="164"/>
      <c r="F8" s="165">
        <v>141075</v>
      </c>
      <c r="G8" s="166"/>
      <c r="H8" s="167"/>
    </row>
    <row r="9" spans="1:8" x14ac:dyDescent="0.2">
      <c r="A9" s="148" t="s">
        <v>521</v>
      </c>
      <c r="B9" s="153"/>
      <c r="C9" s="154"/>
      <c r="D9" s="155">
        <v>300970</v>
      </c>
      <c r="E9" s="156"/>
      <c r="F9" s="157">
        <v>278179</v>
      </c>
      <c r="G9" s="158"/>
      <c r="H9" s="159"/>
    </row>
    <row r="10" spans="1:8" x14ac:dyDescent="0.2">
      <c r="A10" s="160"/>
      <c r="B10" s="161"/>
      <c r="C10" s="162"/>
      <c r="D10" s="163">
        <v>262658</v>
      </c>
      <c r="E10" s="164"/>
      <c r="F10" s="165">
        <v>122182</v>
      </c>
      <c r="G10" s="166"/>
      <c r="H10" s="167"/>
    </row>
    <row r="11" spans="1:8" x14ac:dyDescent="0.2">
      <c r="A11" s="148" t="s">
        <v>522</v>
      </c>
      <c r="B11" s="153"/>
      <c r="C11" s="154"/>
      <c r="D11" s="155">
        <v>454948</v>
      </c>
      <c r="E11" s="156"/>
      <c r="F11" s="157">
        <v>283153</v>
      </c>
      <c r="G11" s="158"/>
      <c r="H11" s="159"/>
    </row>
    <row r="12" spans="1:8" x14ac:dyDescent="0.2">
      <c r="A12" s="160"/>
      <c r="B12" s="161"/>
      <c r="C12" s="168"/>
      <c r="D12" s="163">
        <v>376012</v>
      </c>
      <c r="E12" s="164"/>
      <c r="F12" s="165">
        <v>127593</v>
      </c>
      <c r="G12" s="166"/>
      <c r="H12" s="167"/>
    </row>
    <row r="13" spans="1:8" x14ac:dyDescent="0.2">
      <c r="A13" s="148"/>
      <c r="B13" s="153"/>
      <c r="C13" s="169"/>
      <c r="D13" s="170">
        <v>226778</v>
      </c>
      <c r="E13" s="171"/>
      <c r="F13" s="172">
        <v>283841</v>
      </c>
      <c r="G13" s="173"/>
      <c r="H13" s="159"/>
    </row>
    <row r="14" spans="1:8" x14ac:dyDescent="0.2">
      <c r="A14" s="160"/>
      <c r="B14" s="161"/>
      <c r="C14" s="162"/>
      <c r="D14" s="163">
        <v>184698</v>
      </c>
      <c r="E14" s="164"/>
      <c r="F14" s="165">
        <v>130726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7.35</v>
      </c>
      <c r="C19" s="174">
        <f>ROUND(VALUE(SUBSTITUTE(実質収支比率等に係る経年分析!G$48,"▲","-")),2)</f>
        <v>10.62</v>
      </c>
      <c r="D19" s="174">
        <f>ROUND(VALUE(SUBSTITUTE(実質収支比率等に係る経年分析!H$48,"▲","-")),2)</f>
        <v>5.64</v>
      </c>
      <c r="E19" s="174">
        <f>ROUND(VALUE(SUBSTITUTE(実質収支比率等に係る経年分析!I$48,"▲","-")),2)</f>
        <v>5.88</v>
      </c>
      <c r="F19" s="174">
        <f>ROUND(VALUE(SUBSTITUTE(実質収支比率等に係る経年分析!J$48,"▲","-")),2)</f>
        <v>3.72</v>
      </c>
    </row>
    <row r="20" spans="1:11" x14ac:dyDescent="0.2">
      <c r="A20" s="174" t="s">
        <v>53</v>
      </c>
      <c r="B20" s="174">
        <f>ROUND(VALUE(SUBSTITUTE(実質収支比率等に係る経年分析!F$47,"▲","-")),2)</f>
        <v>48.27</v>
      </c>
      <c r="C20" s="174">
        <f>ROUND(VALUE(SUBSTITUTE(実質収支比率等に係る経年分析!G$47,"▲","-")),2)</f>
        <v>44.47</v>
      </c>
      <c r="D20" s="174">
        <f>ROUND(VALUE(SUBSTITUTE(実質収支比率等に係る経年分析!H$47,"▲","-")),2)</f>
        <v>40.14</v>
      </c>
      <c r="E20" s="174">
        <f>ROUND(VALUE(SUBSTITUTE(実質収支比率等に係る経年分析!I$47,"▲","-")),2)</f>
        <v>43.46</v>
      </c>
      <c r="F20" s="174">
        <f>ROUND(VALUE(SUBSTITUTE(実質収支比率等に係る経年分析!J$47,"▲","-")),2)</f>
        <v>46.95</v>
      </c>
    </row>
    <row r="21" spans="1:11" x14ac:dyDescent="0.2">
      <c r="A21" s="174" t="s">
        <v>54</v>
      </c>
      <c r="B21" s="174">
        <f>IF(ISNUMBER(VALUE(SUBSTITUTE(実質収支比率等に係る経年分析!F$49,"▲","-"))),ROUND(VALUE(SUBSTITUTE(実質収支比率等に係る経年分析!F$49,"▲","-")),2),NA())</f>
        <v>-1.01</v>
      </c>
      <c r="C21" s="174">
        <f>IF(ISNUMBER(VALUE(SUBSTITUTE(実質収支比率等に係る経年分析!G$49,"▲","-"))),ROUND(VALUE(SUBSTITUTE(実質収支比率等に係る経年分析!G$49,"▲","-")),2),NA())</f>
        <v>3.85</v>
      </c>
      <c r="D21" s="174">
        <f>IF(ISNUMBER(VALUE(SUBSTITUTE(実質収支比率等に係る経年分析!H$49,"▲","-"))),ROUND(VALUE(SUBSTITUTE(実質収支比率等に係る経年分析!H$49,"▲","-")),2),NA())</f>
        <v>-3.95</v>
      </c>
      <c r="E21" s="174">
        <f>IF(ISNUMBER(VALUE(SUBSTITUTE(実質収支比率等に係る経年分析!I$49,"▲","-"))),ROUND(VALUE(SUBSTITUTE(実質収支比率等に係る経年分析!I$49,"▲","-")),2),NA())</f>
        <v>2.14</v>
      </c>
      <c r="F21" s="174">
        <f>IF(ISNUMBER(VALUE(SUBSTITUTE(実質収支比率等に係る経年分析!J$49,"▲","-"))),ROUND(VALUE(SUBSTITUTE(実質収支比率等に係る経年分析!J$49,"▲","-")),2),NA())</f>
        <v>0.52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介護保険サービス事業特別会計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浄化槽事業特別会計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0.43</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1.1399999999999999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7.34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5.87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3.71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306</v>
      </c>
      <c r="E42" s="176"/>
      <c r="F42" s="176"/>
      <c r="G42" s="176">
        <f>'実質公債費比率（分子）の構造'!L$52</f>
        <v>331</v>
      </c>
      <c r="H42" s="176"/>
      <c r="I42" s="176"/>
      <c r="J42" s="176">
        <f>'実質公債費比率（分子）の構造'!M$52</f>
        <v>319</v>
      </c>
      <c r="K42" s="176"/>
      <c r="L42" s="176"/>
      <c r="M42" s="176">
        <f>'実質公債費比率（分子）の構造'!N$52</f>
        <v>294</v>
      </c>
      <c r="N42" s="176"/>
      <c r="O42" s="176"/>
      <c r="P42" s="176">
        <f>'実質公債費比率（分子）の構造'!O$52</f>
        <v>289</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37</v>
      </c>
      <c r="C46" s="176"/>
      <c r="D46" s="176"/>
      <c r="E46" s="176">
        <f>'実質公債費比率（分子）の構造'!L$48</f>
        <v>42</v>
      </c>
      <c r="F46" s="176"/>
      <c r="G46" s="176"/>
      <c r="H46" s="176">
        <f>'実質公債費比率（分子）の構造'!M$48</f>
        <v>45</v>
      </c>
      <c r="I46" s="176"/>
      <c r="J46" s="176"/>
      <c r="K46" s="176">
        <f>'実質公債費比率（分子）の構造'!N$48</f>
        <v>40</v>
      </c>
      <c r="L46" s="176"/>
      <c r="M46" s="176"/>
      <c r="N46" s="176">
        <f>'実質公債費比率（分子）の構造'!O$48</f>
        <v>42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356</v>
      </c>
      <c r="C49" s="176"/>
      <c r="D49" s="176"/>
      <c r="E49" s="176">
        <f>'実質公債費比率（分子）の構造'!L$45</f>
        <v>401</v>
      </c>
      <c r="F49" s="176"/>
      <c r="G49" s="176"/>
      <c r="H49" s="176">
        <f>'実質公債費比率（分子）の構造'!M$45</f>
        <v>386</v>
      </c>
      <c r="I49" s="176"/>
      <c r="J49" s="176"/>
      <c r="K49" s="176">
        <f>'実質公債費比率（分子）の構造'!N$45</f>
        <v>362</v>
      </c>
      <c r="L49" s="176"/>
      <c r="M49" s="176"/>
      <c r="N49" s="176">
        <f>'実質公債費比率（分子）の構造'!O$45</f>
        <v>362</v>
      </c>
      <c r="O49" s="176"/>
      <c r="P49" s="176"/>
    </row>
    <row r="50" spans="1:16" x14ac:dyDescent="0.2">
      <c r="A50" s="176" t="s">
        <v>67</v>
      </c>
      <c r="B50" s="176" t="e">
        <f>NA()</f>
        <v>#N/A</v>
      </c>
      <c r="C50" s="176">
        <f>IF(ISNUMBER('実質公債費比率（分子）の構造'!K$53),'実質公債費比率（分子）の構造'!K$53,NA())</f>
        <v>87</v>
      </c>
      <c r="D50" s="176" t="e">
        <f>NA()</f>
        <v>#N/A</v>
      </c>
      <c r="E50" s="176" t="e">
        <f>NA()</f>
        <v>#N/A</v>
      </c>
      <c r="F50" s="176">
        <f>IF(ISNUMBER('実質公債費比率（分子）の構造'!L$53),'実質公債費比率（分子）の構造'!L$53,NA())</f>
        <v>112</v>
      </c>
      <c r="G50" s="176" t="e">
        <f>NA()</f>
        <v>#N/A</v>
      </c>
      <c r="H50" s="176" t="e">
        <f>NA()</f>
        <v>#N/A</v>
      </c>
      <c r="I50" s="176">
        <f>IF(ISNUMBER('実質公債費比率（分子）の構造'!M$53),'実質公債費比率（分子）の構造'!M$53,NA())</f>
        <v>112</v>
      </c>
      <c r="J50" s="176" t="e">
        <f>NA()</f>
        <v>#N/A</v>
      </c>
      <c r="K50" s="176" t="e">
        <f>NA()</f>
        <v>#N/A</v>
      </c>
      <c r="L50" s="176">
        <f>IF(ISNUMBER('実質公債費比率（分子）の構造'!N$53),'実質公債費比率（分子）の構造'!N$53,NA())</f>
        <v>108</v>
      </c>
      <c r="M50" s="176" t="e">
        <f>NA()</f>
        <v>#N/A</v>
      </c>
      <c r="N50" s="176" t="e">
        <f>NA()</f>
        <v>#N/A</v>
      </c>
      <c r="O50" s="176">
        <f>IF(ISNUMBER('実質公債費比率（分子）の構造'!O$53),'実質公債費比率（分子）の構造'!O$53,NA())</f>
        <v>115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2751</v>
      </c>
      <c r="E56" s="175"/>
      <c r="F56" s="175"/>
      <c r="G56" s="175">
        <f>'将来負担比率（分子）の構造'!J$52</f>
        <v>2666</v>
      </c>
      <c r="H56" s="175"/>
      <c r="I56" s="175"/>
      <c r="J56" s="175">
        <f>'将来負担比率（分子）の構造'!K$52</f>
        <v>2533</v>
      </c>
      <c r="K56" s="175"/>
      <c r="L56" s="175"/>
      <c r="M56" s="175">
        <f>'将来負担比率（分子）の構造'!L$52</f>
        <v>2550</v>
      </c>
      <c r="N56" s="175"/>
      <c r="O56" s="175"/>
      <c r="P56" s="175">
        <f>'将来負担比率（分子）の構造'!M$52</f>
        <v>2498</v>
      </c>
    </row>
    <row r="57" spans="1:16" x14ac:dyDescent="0.2">
      <c r="A57" s="175" t="s">
        <v>42</v>
      </c>
      <c r="B57" s="175"/>
      <c r="C57" s="175"/>
      <c r="D57" s="175">
        <f>'将来負担比率（分子）の構造'!I$51</f>
        <v>276</v>
      </c>
      <c r="E57" s="175"/>
      <c r="F57" s="175"/>
      <c r="G57" s="175">
        <f>'将来負担比率（分子）の構造'!J$51</f>
        <v>274</v>
      </c>
      <c r="H57" s="175"/>
      <c r="I57" s="175"/>
      <c r="J57" s="175">
        <f>'将来負担比率（分子）の構造'!K$51</f>
        <v>276</v>
      </c>
      <c r="K57" s="175"/>
      <c r="L57" s="175"/>
      <c r="M57" s="175">
        <f>'将来負担比率（分子）の構造'!L$51</f>
        <v>201</v>
      </c>
      <c r="N57" s="175"/>
      <c r="O57" s="175"/>
      <c r="P57" s="175">
        <f>'将来負担比率（分子）の構造'!M$51</f>
        <v>303</v>
      </c>
    </row>
    <row r="58" spans="1:16" x14ac:dyDescent="0.2">
      <c r="A58" s="175" t="s">
        <v>41</v>
      </c>
      <c r="B58" s="175"/>
      <c r="C58" s="175"/>
      <c r="D58" s="175">
        <f>'将来負担比率（分子）の構造'!I$50</f>
        <v>2120</v>
      </c>
      <c r="E58" s="175"/>
      <c r="F58" s="175"/>
      <c r="G58" s="175">
        <f>'将来負担比率（分子）の構造'!J$50</f>
        <v>2107</v>
      </c>
      <c r="H58" s="175"/>
      <c r="I58" s="175"/>
      <c r="J58" s="175">
        <f>'将来負担比率（分子）の構造'!K$50</f>
        <v>2458</v>
      </c>
      <c r="K58" s="175"/>
      <c r="L58" s="175"/>
      <c r="M58" s="175">
        <f>'将来負担比率（分子）の構造'!L$50</f>
        <v>2618</v>
      </c>
      <c r="N58" s="175"/>
      <c r="O58" s="175"/>
      <c r="P58" s="175">
        <f>'将来負担比率（分子）の構造'!M$50</f>
        <v>2664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411</v>
      </c>
      <c r="C62" s="175"/>
      <c r="D62" s="175"/>
      <c r="E62" s="175">
        <f>'将来負担比率（分子）の構造'!J$45</f>
        <v>404</v>
      </c>
      <c r="F62" s="175"/>
      <c r="G62" s="175"/>
      <c r="H62" s="175">
        <f>'将来負担比率（分子）の構造'!K$45</f>
        <v>368</v>
      </c>
      <c r="I62" s="175"/>
      <c r="J62" s="175"/>
      <c r="K62" s="175">
        <f>'将来負担比率（分子）の構造'!L$45</f>
        <v>353</v>
      </c>
      <c r="L62" s="175"/>
      <c r="M62" s="175"/>
      <c r="N62" s="175">
        <f>'将来負担比率（分子）の構造'!M$45</f>
        <v>297</v>
      </c>
      <c r="O62" s="175"/>
      <c r="P62" s="175"/>
    </row>
    <row r="63" spans="1:16" x14ac:dyDescent="0.2">
      <c r="A63" s="175" t="s">
        <v>34</v>
      </c>
      <c r="B63" s="175">
        <f>'将来負担比率（分子）の構造'!I$44</f>
        <v>4</v>
      </c>
      <c r="C63" s="175"/>
      <c r="D63" s="175"/>
      <c r="E63" s="175">
        <f>'将来負担比率（分子）の構造'!J$44</f>
        <v>4</v>
      </c>
      <c r="F63" s="175"/>
      <c r="G63" s="175"/>
      <c r="H63" s="175">
        <f>'将来負担比率（分子）の構造'!K$44</f>
        <v>10</v>
      </c>
      <c r="I63" s="175"/>
      <c r="J63" s="175"/>
      <c r="K63" s="175">
        <f>'将来負担比率（分子）の構造'!L$44</f>
        <v>12</v>
      </c>
      <c r="L63" s="175"/>
      <c r="M63" s="175"/>
      <c r="N63" s="175">
        <f>'将来負担比率（分子）の構造'!M$44</f>
        <v>13</v>
      </c>
      <c r="O63" s="175"/>
      <c r="P63" s="175"/>
    </row>
    <row r="64" spans="1:16" x14ac:dyDescent="0.2">
      <c r="A64" s="175" t="s">
        <v>33</v>
      </c>
      <c r="B64" s="175">
        <f>'将来負担比率（分子）の構造'!I$43</f>
        <v>518</v>
      </c>
      <c r="C64" s="175"/>
      <c r="D64" s="175"/>
      <c r="E64" s="175">
        <f>'将来負担比率（分子）の構造'!J$43</f>
        <v>505</v>
      </c>
      <c r="F64" s="175"/>
      <c r="G64" s="175"/>
      <c r="H64" s="175">
        <f>'将来負担比率（分子）の構造'!K$43</f>
        <v>502</v>
      </c>
      <c r="I64" s="175"/>
      <c r="J64" s="175"/>
      <c r="K64" s="175">
        <f>'将来負担比率（分子）の構造'!L$43</f>
        <v>518</v>
      </c>
      <c r="L64" s="175"/>
      <c r="M64" s="175"/>
      <c r="N64" s="175">
        <f>'将来負担比率（分子）の構造'!M$43</f>
        <v>556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3217</v>
      </c>
      <c r="C66" s="175"/>
      <c r="D66" s="175"/>
      <c r="E66" s="175">
        <f>'将来負担比率（分子）の構造'!J$41</f>
        <v>3028</v>
      </c>
      <c r="F66" s="175"/>
      <c r="G66" s="175"/>
      <c r="H66" s="175">
        <f>'将来負担比率（分子）の構造'!K$41</f>
        <v>2859</v>
      </c>
      <c r="I66" s="175"/>
      <c r="J66" s="175"/>
      <c r="K66" s="175">
        <f>'将来負担比率（分子）の構造'!L$41</f>
        <v>2900</v>
      </c>
      <c r="L66" s="175"/>
      <c r="M66" s="175"/>
      <c r="N66" s="175">
        <f>'将来負担比率（分子）の構造'!M$41</f>
        <v>3031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600</v>
      </c>
      <c r="C72" s="179">
        <f>基金残高に係る経年分析!G55</f>
        <v>630</v>
      </c>
      <c r="D72" s="179">
        <f>基金残高に係る経年分析!H55</f>
        <v>670</v>
      </c>
    </row>
    <row r="73" spans="1:16" x14ac:dyDescent="0.2">
      <c r="A73" s="178" t="s">
        <v>74</v>
      </c>
      <c r="B73" s="179">
        <f>基金残高に係る経年分析!F56</f>
        <v>168</v>
      </c>
      <c r="C73" s="179">
        <f>基金残高に係る経年分析!G56</f>
        <v>168</v>
      </c>
      <c r="D73" s="179">
        <f>基金残高に係る経年分析!H56</f>
        <v>168</v>
      </c>
    </row>
    <row r="74" spans="1:16" x14ac:dyDescent="0.2">
      <c r="A74" s="178" t="s">
        <v>75</v>
      </c>
      <c r="B74" s="179">
        <f>基金残高に係る経年分析!F57</f>
        <v>1484</v>
      </c>
      <c r="C74" s="179">
        <f>基金残高に係る経年分析!G57</f>
        <v>1602</v>
      </c>
      <c r="D74" s="179">
        <f>基金残高に係る経年分析!H57</f>
        <v>1599</v>
      </c>
    </row>
  </sheetData>
  <sheetProtection algorithmName="SHA-512" hashValue="/bI0Vmg6P7FLV+sosX9EXywYh4KAWrARXCp4bkPksyTuwRv30OmRNkrVRl2VxPoswxnuIy/KurqAIvyiCgKyhQ==" saltValue="7WuEg4Bq90H4OqCybvoM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2025-03-19T04:13:12Z</cp:lastPrinted>
  <dcterms:created xsi:type="dcterms:W3CDTF">2025-02-19T02:24:13Z</dcterms:created>
  <dcterms:modified xsi:type="dcterms:W3CDTF">2025-03-19T04:13:24Z</dcterms:modified>
  <cp:category/>
</cp:coreProperties>
</file>