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財政状況資料集\R5決算\02_財政状況資料集の作成について\04_最新データ\"/>
    </mc:Choice>
  </mc:AlternateContent>
  <xr:revisionPtr revIDLastSave="0" documentId="13_ncr:1_{90D84963-E8CE-4F3B-875B-56ABBD5AF277}"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8" i="10" l="1"/>
  <c r="BG37" i="10"/>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AM38" i="10"/>
  <c r="C38" i="10"/>
  <c r="CO37" i="10"/>
  <c r="BW37" i="10"/>
  <c r="AM37" i="10"/>
  <c r="CO36" i="10"/>
  <c r="BW36" i="10"/>
  <c r="AM36" i="10"/>
  <c r="CO35" i="10"/>
  <c r="BW35" i="10"/>
  <c r="AM35" i="10"/>
  <c r="CO34" i="10"/>
  <c r="BW34"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BE34" i="10" l="1"/>
  <c r="BE35" i="10" s="1"/>
  <c r="BE36" i="10" s="1"/>
  <c r="BE37" i="10" s="1"/>
  <c r="BE38" i="10" s="1"/>
  <c r="AM34" i="10"/>
</calcChain>
</file>

<file path=xl/sharedStrings.xml><?xml version="1.0" encoding="utf-8"?>
<sst xmlns="http://schemas.openxmlformats.org/spreadsheetml/2006/main" count="1109" uniqueCount="584">
  <si>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</si>
  <si>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</si>
  <si>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</si>
  <si>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</si>
  <si>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</si>
  <si>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</si>
  <si>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</si>
  <si>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</si>
  <si>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</si>
  <si>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</si>
  <si>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</si>
  <si>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</si>
  <si>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</si>
  <si>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</si>
  <si>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</si>
  <si>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</si>
  <si>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</si>
  <si>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</si>
  <si>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</si>
  <si>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</si>
  <si>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</si>
  <si>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</si>
  <si>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</si>
  <si>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</si>
  <si>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</si>
  <si>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</si>
  <si>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</si>
  <si>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</si>
  <si>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</si>
  <si>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</si>
  <si>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</si>
  <si>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</si>
  <si>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</si>
  <si>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</si>
  <si>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</si>
  <si>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</si>
  <si>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</si>
  <si>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</si>
  <si>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</si>
  <si>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</si>
  <si>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</si>
  <si>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</si>
  <si>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</si>
  <si>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</si>
  <si>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</si>
  <si>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</si>
  <si>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</si>
  <si>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</si>
  <si>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</si>
  <si>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</si>
  <si>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</si>
  <si>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</si>
  <si>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</si>
  <si>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</si>
  <si>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</si>
  <si>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</si>
  <si>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</si>
  <si>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</si>
  <si>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</si>
  <si>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</si>
  <si>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</si>
  <si>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</si>
  <si>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</si>
  <si>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</si>
  <si>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</si>
  <si>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</si>
  <si>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</si>
  <si>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</si>
  <si>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</si>
  <si>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</si>
  <si>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</si>
  <si>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</si>
  <si>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</si>
  <si>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</si>
  <si>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</si>
  <si>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</si>
  <si>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</si>
  <si>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</si>
  <si>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</si>
  <si>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</si>
  <si>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</si>
  <si>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</si>
  <si>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</si>
  <si>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</si>
  <si>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</si>
  <si>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</si>
  <si>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</si>
  <si>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</si>
  <si>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</si>
  <si>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</si>
  <si>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</si>
  <si>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</si>
  <si>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</si>
  <si>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</si>
  <si>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市川三郷町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</si>
  <si>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</si>
  <si>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</si>
  <si>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</si>
  <si>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</si>
  <si>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</si>
  <si>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</si>
  <si>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</si>
  <si>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</si>
  <si>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</si>
  <si>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</si>
  <si>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</si>
  <si>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</si>
  <si>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</si>
  <si>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</si>
  <si>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</si>
  <si>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</si>
  <si>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</si>
  <si>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</si>
  <si>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</si>
  <si>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</si>
  <si>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</si>
  <si>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</si>
  <si>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</si>
  <si>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</si>
  <si>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</si>
  <si>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</si>
  <si>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</si>
  <si>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</si>
  <si>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</si>
  <si>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</si>
  <si>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</si>
  <si>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</si>
  <si>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</si>
  <si>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</si>
  <si>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</si>
  <si>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</si>
  <si>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</si>
  <si>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</si>
  <si>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</si>
  <si>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</si>
  <si>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</si>
  <si>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</si>
  <si>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</si>
  <si>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</si>
  <si>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</si>
  <si>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</si>
  <si>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</si>
  <si>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</si>
  <si>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</si>
  <si>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</si>
  <si>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</si>
  <si>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</si>
  <si>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</si>
  <si>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</si>
  <si>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</si>
  <si>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</si>
  <si>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</si>
  <si>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</si>
  <si>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</si>
  <si>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</si>
  <si>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</si>
  <si>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</si>
  <si>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</si>
  <si>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</si>
  <si>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</si>
  <si>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</si>
  <si>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</si>
  <si>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</si>
  <si>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</si>
  <si>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</si>
  <si>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</si>
  <si>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</si>
  <si>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</si>
  <si>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</si>
  <si>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</si>
  <si>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</si>
  <si>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</si>
  <si>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</si>
  <si>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</si>
  <si>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</si>
  <si>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</si>
  <si>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</si>
  <si>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</si>
  <si>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</si>
  <si>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</si>
  <si>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</si>
  <si>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</si>
  <si>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</si>
  <si>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</si>
  <si>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</si>
  <si>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</si>
  <si>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</si>
  <si>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</si>
  <si>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</si>
  <si>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</si>
  <si>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</si>
  <si>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</si>
  <si>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</si>
  <si>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</si>
  <si>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</si>
  <si>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</si>
  <si>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</si>
  <si>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</si>
  <si>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</si>
  <si>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</si>
  <si>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</si>
  <si>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</si>
  <si>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</si>
  <si>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山梨県市川三郷町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</si>
  <si>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</si>
  <si>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</si>
  <si>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</si>
  <si>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</si>
  <si>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</si>
  <si>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</si>
  <si>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</si>
  <si>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</si>
  <si>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</si>
  <si>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</si>
  <si>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</si>
  <si>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</si>
  <si>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</si>
  <si>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</si>
  <si>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</si>
  <si>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</si>
  <si>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</si>
  <si>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</si>
  <si>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</si>
  <si>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</si>
  <si>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</si>
  <si>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</si>
  <si>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</si>
  <si>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</si>
  <si>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</si>
  <si>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</si>
  <si>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</si>
  <si>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</si>
  <si>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</si>
  <si>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</si>
  <si>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</si>
  <si>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</si>
  <si>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</si>
  <si>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</si>
  <si>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</si>
  <si>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</si>
  <si>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</si>
  <si>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</si>
  <si>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</si>
  <si>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</si>
  <si>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</si>
  <si>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</si>
  <si>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</si>
  <si>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</si>
  <si>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</si>
  <si>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</si>
  <si>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</si>
  <si>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</si>
  <si>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</si>
  <si>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</si>
  <si>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</si>
  <si>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</si>
  <si>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</si>
  <si>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</si>
  <si>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</si>
  <si>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</si>
  <si>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</si>
  <si>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</si>
  <si>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</si>
  <si>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</si>
  <si>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</si>
  <si>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</si>
  <si>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</si>
  <si>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</si>
  <si>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</si>
  <si>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</si>
  <si>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</si>
  <si>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</si>
  <si>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</si>
  <si>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</si>
  <si>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</si>
  <si>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</si>
  <si>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</si>
  <si>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</si>
  <si>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</si>
  <si>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</si>
  <si>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</si>
  <si>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</si>
  <si>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</si>
  <si>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</si>
  <si>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</si>
  <si>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</si>
  <si>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</si>
  <si>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</si>
  <si>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</si>
  <si>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</si>
  <si>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</si>
  <si>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</si>
  <si>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</si>
  <si>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</si>
  <si>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</si>
  <si>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</si>
  <si>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</si>
  <si>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</si>
  <si>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</si>
  <si>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</si>
  <si>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</si>
  <si>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</si>
  <si>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</si>
  <si>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</si>
  <si>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</si>
  <si>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</si>
  <si>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</si>
  <si>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</si>
  <si>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</si>
  <si>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</si>
  <si>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</si>
  <si>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</si>
  <si>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</si>
  <si>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</si>
  <si>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</si>
  <si>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</si>
  <si>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</si>
  <si>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</si>
  <si>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</si>
  <si>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</si>
  <si>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</si>
  <si>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</si>
  <si>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</si>
  <si>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</si>
  <si>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</si>
  <si>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</si>
  <si>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</si>
  <si>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</si>
  <si>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</si>
  <si>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</si>
  <si>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</si>
  <si>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</si>
  <si>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</si>
  <si>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</si>
  <si>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</si>
  <si>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</si>
  <si>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</si>
  <si>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</si>
  <si>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</si>
  <si>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</si>
  <si>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</si>
  <si>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</si>
  <si>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</si>
  <si>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</si>
  <si>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</si>
  <si>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</si>
  <si>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</si>
  <si>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</si>
  <si>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</si>
  <si>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</si>
  <si>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</si>
  <si>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</si>
  <si>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</si>
  <si>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</si>
  <si>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山梨県市川三郷町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</si>
  <si>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</si>
  <si>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</si>
  <si>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</si>
  <si>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</si>
  <si>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</si>
  <si>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</si>
  <si>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</si>
  <si>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</si>
  <si>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</si>
  <si>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</si>
  <si>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</si>
  <si>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</si>
  <si>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</si>
  <si>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</si>
  <si>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</si>
  <si>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</si>
  <si>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</si>
  <si>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</si>
  <si>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</si>
  <si>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</si>
  <si>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恩賜県有財産保護管理事業特別会計</t>
    <phoneticPr fontId="5"/>
  </si>
  <si>
    <t>歌舞伎文化公園管理特別会計</t>
    <phoneticPr fontId="5"/>
  </si>
  <si>
    <t>峡南地域教育支援センター共同設置特別会計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</si>
  <si>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</si>
  <si>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</si>
  <si>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</si>
  <si>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</si>
  <si>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</si>
  <si>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</si>
  <si>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</si>
  <si>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</si>
  <si>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</si>
  <si>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</si>
  <si>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</si>
  <si>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</si>
  <si>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</si>
  <si>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</si>
  <si>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</si>
  <si>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</si>
  <si>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訪問看護ステーション西八代特別会計</t>
    <phoneticPr fontId="5"/>
  </si>
  <si>
    <t>後期高齢者医療特別会計</t>
    <phoneticPr fontId="5"/>
  </si>
  <si>
    <t>上水道事業会計</t>
    <phoneticPr fontId="5"/>
  </si>
  <si>
    <t>法適用企業</t>
    <phoneticPr fontId="5"/>
  </si>
  <si>
    <t>簡易水道特別会計</t>
    <phoneticPr fontId="5"/>
  </si>
  <si>
    <t>法非適用企業</t>
    <phoneticPr fontId="5"/>
  </si>
  <si>
    <t>公共下水道事業特別会計</t>
    <phoneticPr fontId="5"/>
  </si>
  <si>
    <t>農業集落排水事業特別会計</t>
    <phoneticPr fontId="5"/>
  </si>
  <si>
    <t>戸別浄化槽整備推進事業特別会計</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</si>
  <si>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</si>
  <si>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</si>
  <si>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</si>
  <si>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</si>
  <si>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</si>
  <si>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</si>
  <si>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</si>
  <si>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</si>
  <si>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</si>
  <si>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</si>
  <si>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</si>
  <si>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</si>
  <si>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</si>
  <si>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</si>
  <si>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</si>
  <si>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</si>
  <si>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</si>
  <si>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</si>
  <si>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</si>
  <si>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</si>
  <si>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</si>
  <si>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</si>
  <si>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</si>
  <si>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</si>
  <si>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</si>
  <si>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</si>
  <si>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</si>
  <si>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</si>
  <si>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</si>
  <si>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</si>
  <si>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</si>
  <si>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</si>
  <si>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</si>
  <si>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</si>
  <si>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</si>
  <si>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</si>
  <si>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</si>
  <si>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</si>
  <si>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</si>
  <si>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</si>
  <si>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</si>
  <si>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</si>
  <si>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</si>
  <si>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</si>
  <si>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</si>
  <si>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</si>
  <si>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</si>
  <si>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</si>
  <si>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</si>
  <si>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</si>
  <si>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</si>
  <si>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</si>
  <si>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</si>
  <si>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</si>
  <si>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</si>
  <si>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</si>
  <si>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</si>
  <si>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</si>
  <si>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</si>
  <si>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</si>
  <si>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</si>
  <si>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</si>
  <si>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</si>
  <si>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</si>
  <si>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</si>
  <si>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</si>
  <si>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</si>
  <si>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</si>
  <si>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</si>
  <si>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</si>
  <si>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</si>
  <si>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</si>
  <si>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</si>
  <si>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</si>
  <si>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</si>
  <si>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</si>
  <si>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</si>
  <si>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</si>
  <si>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</si>
  <si>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</si>
  <si>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</si>
  <si>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</si>
  <si>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</si>
  <si>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</si>
  <si>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</si>
  <si>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</si>
  <si>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</si>
  <si>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</si>
  <si>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</si>
  <si>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</si>
  <si>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</si>
  <si>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</si>
  <si>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</si>
  <si>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</si>
  <si>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</si>
  <si>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</si>
  <si>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</si>
  <si>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</si>
  <si>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</si>
  <si>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</si>
  <si>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</si>
  <si>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</si>
  <si>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</si>
  <si>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</si>
  <si>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</si>
  <si>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</si>
  <si>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</si>
  <si>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</si>
  <si>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</si>
  <si>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</si>
  <si>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</si>
  <si>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</si>
  <si>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</si>
  <si>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</si>
  <si>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</si>
  <si>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</si>
  <si>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</si>
  <si>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</si>
  <si>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</si>
  <si>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</si>
  <si>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</si>
  <si>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</si>
  <si>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</si>
  <si>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</si>
  <si>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</si>
  <si>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</si>
  <si>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</si>
  <si>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</si>
  <si>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</si>
  <si>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</si>
  <si>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</si>
  <si>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</si>
  <si>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</si>
  <si>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</si>
  <si>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</si>
  <si>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</si>
  <si>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2.94</t>
  </si>
  <si>
    <t>▲ 0.23</t>
  </si>
  <si>
    <t>▲ 1.98</t>
  </si>
  <si>
    <t>一般会計</t>
  </si>
  <si>
    <t>介護保険特別会計</t>
  </si>
  <si>
    <t>上水道事業会計</t>
  </si>
  <si>
    <t>公共下水道事業特別会計</t>
  </si>
  <si>
    <t>簡易水道特別会計</t>
  </si>
  <si>
    <t>国民健康保険特別会計</t>
  </si>
  <si>
    <t>農業集落排水事業特別会計</t>
  </si>
  <si>
    <t>戸別浄化槽整備推進事業特別会計</t>
  </si>
  <si>
    <t>その他会計（赤字）</t>
  </si>
  <si>
    <t>その他会計（黒字）</t>
  </si>
  <si>
    <t>R01</t>
    <phoneticPr fontId="5"/>
  </si>
  <si>
    <t>R02</t>
    <phoneticPr fontId="5"/>
  </si>
  <si>
    <t>R03</t>
    <phoneticPr fontId="5"/>
  </si>
  <si>
    <t>R04</t>
    <phoneticPr fontId="5"/>
  </si>
  <si>
    <t>R05</t>
    <phoneticPr fontId="5"/>
  </si>
  <si>
    <t>-</t>
    <phoneticPr fontId="2"/>
  </si>
  <si>
    <t>山梨県市町村総合事務組合　一般会計</t>
    <phoneticPr fontId="2"/>
  </si>
  <si>
    <t>峡南広域行政組合　一般会計</t>
    <phoneticPr fontId="2"/>
  </si>
  <si>
    <t>山梨県市町村総合事務組合　電子化事業及び会館管理・研修事業特別会計</t>
    <phoneticPr fontId="2"/>
  </si>
  <si>
    <t>山梨県市町村総合事務組合　一般廃棄物処分場事業特別会計</t>
    <phoneticPr fontId="2"/>
  </si>
  <si>
    <t>山梨県市町村総合事務組合　入札参加資格審査事業特別会計</t>
    <phoneticPr fontId="2"/>
  </si>
  <si>
    <t>山梨県市町村総合事務組合　交通災害共済事業特別会計</t>
    <phoneticPr fontId="2"/>
  </si>
  <si>
    <t>峡南広域行政組合　情報センター特別会計</t>
    <phoneticPr fontId="2"/>
  </si>
  <si>
    <t>峡南広域行政組合　峡南ふるさと市町村圏特別会計</t>
    <phoneticPr fontId="2"/>
  </si>
  <si>
    <t>峡南広域行政組合　介護保険特別会計</t>
    <phoneticPr fontId="2"/>
  </si>
  <si>
    <t>三郡衛生組合　一般会計　その他2会計</t>
    <phoneticPr fontId="2"/>
  </si>
  <si>
    <t>峡南衛生組合　一般会計</t>
    <phoneticPr fontId="2"/>
  </si>
  <si>
    <t>中巨摩地区広域事務組合　一般会計</t>
    <phoneticPr fontId="2"/>
  </si>
  <si>
    <t>中巨摩地区広域事務組合　ごみ処理事業特別会計</t>
    <phoneticPr fontId="2"/>
  </si>
  <si>
    <t>中巨摩地区広域事務組合　地区公園事業特別会計</t>
    <phoneticPr fontId="2"/>
  </si>
  <si>
    <t>中巨摩地区広域事務組合　老人福祉事業特別会計</t>
    <phoneticPr fontId="2"/>
  </si>
  <si>
    <t>中巨摩地区広域事務組合　勤労青年センター事業特別会計</t>
    <phoneticPr fontId="2"/>
  </si>
  <si>
    <t>中巨摩地区広域事務組合　し尿処理事業特別会計</t>
    <phoneticPr fontId="2"/>
  </si>
  <si>
    <t>山梨県後期高齢者医療広域連合　一般会計　その他1会計</t>
    <phoneticPr fontId="2"/>
  </si>
  <si>
    <t>峡南医療センター企業団会計</t>
    <phoneticPr fontId="2"/>
  </si>
  <si>
    <t>山梨県西部広域環境組合</t>
    <phoneticPr fontId="2"/>
  </si>
  <si>
    <t>地域振興基金</t>
    <rPh sb="0" eb="6">
      <t>チイキシンコウキキン</t>
    </rPh>
    <phoneticPr fontId="5"/>
  </si>
  <si>
    <t>地域福祉基金</t>
    <rPh sb="0" eb="6">
      <t>チイキフクシキキン</t>
    </rPh>
    <phoneticPr fontId="2"/>
  </si>
  <si>
    <t>過疎地域自立促進基金</t>
    <rPh sb="0" eb="6">
      <t>カソチイキジリツ</t>
    </rPh>
    <rPh sb="6" eb="10">
      <t>ソクシンキキン</t>
    </rPh>
    <phoneticPr fontId="2"/>
  </si>
  <si>
    <t>公共施設整備等事業基金</t>
    <rPh sb="0" eb="4">
      <t>コウキョウシセツ</t>
    </rPh>
    <rPh sb="4" eb="7">
      <t>セイビトウ</t>
    </rPh>
    <rPh sb="7" eb="11">
      <t>ジギョウキキン</t>
    </rPh>
    <phoneticPr fontId="2"/>
  </si>
  <si>
    <t>正子奨学基金</t>
    <rPh sb="0" eb="2">
      <t>マサコ</t>
    </rPh>
    <rPh sb="2" eb="6">
      <t>ショウガクキキン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</si>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</sst>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117234</c:v>
                </c:pt>
                <c:pt idx="2">
                  <c:v>97758</c:v>
                </c:pt>
                <c:pt idx="3">
                  <c:v>91338</c:v>
                </c:pt>
                <c:pt idx="4">
                  <c:v>103975</c:v>
                </c:pt>
              </c:numCache>
            </c:numRef>
          </c:val>
          <c:smooth val="0"/>
          <c:extLst>
            <c:ext xmlns:c16="http://schemas.microsoft.com/office/drawing/2014/chart" uri="{C3380CC4-5D6E-409C-BE32-E72D297353CC}">
              <c16:uniqueId val="{00000000-88FF-408C-B1D0-6740213BF1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177236</c:v>
                </c:pt>
                <c:pt idx="1">
                  <c:v>44571</c:v>
                </c:pt>
                <c:pt idx="2">
                  <c:v>49274</c:v>
                </c:pt>
                <c:pt idx="3">
                  <c:v>30530</c:v>
                </c:pt>
                <c:pt idx="4">
                  <c:v>34786</c:v>
                </c:pt>
              </c:numCache>
            </c:numRef>
          </c:val>
          <c:smooth val="0"/>
          <c:extLst>
            <c:ext xmlns:c16="http://schemas.microsoft.com/office/drawing/2014/chart" uri="{C3380CC4-5D6E-409C-BE32-E72D297353CC}">
              <c16:uniqueId val="{00000001-88FF-408C-B1D0-6740213BF16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4.4400000000000004</c:v>
                </c:pt>
                <c:pt idx="1">
                  <c:v>4.41</c:v>
                </c:pt>
                <c:pt idx="2">
                  <c:v>3.45</c:v>
                </c:pt>
                <c:pt idx="3">
                  <c:v>6.2</c:v>
                </c:pt>
                <c:pt idx="4">
                  <c:v>4.87</c:v>
                </c:pt>
              </c:numCache>
            </c:numRef>
          </c:val>
          <c:extLst>
            <c:ext xmlns:c16="http://schemas.microsoft.com/office/drawing/2014/chart" uri="{C3380CC4-5D6E-409C-BE32-E72D297353CC}">
              <c16:uniqueId val="{00000000-1B2B-412A-BA7E-1BC0CC3D48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32.35</c:v>
                </c:pt>
                <c:pt idx="1">
                  <c:v>31.14</c:v>
                </c:pt>
                <c:pt idx="2">
                  <c:v>31.91</c:v>
                </c:pt>
                <c:pt idx="3">
                  <c:v>33.07</c:v>
                </c:pt>
                <c:pt idx="4">
                  <c:v>31.75</c:v>
                </c:pt>
              </c:numCache>
            </c:numRef>
          </c:val>
          <c:extLst>
            <c:ext xmlns:c16="http://schemas.microsoft.com/office/drawing/2014/chart" uri="{C3380CC4-5D6E-409C-BE32-E72D297353CC}">
              <c16:uniqueId val="{00000001-1B2B-412A-BA7E-1BC0CC3D48B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-2.94</c:v>
                </c:pt>
                <c:pt idx="1">
                  <c:v>-0.23</c:v>
                </c:pt>
                <c:pt idx="2">
                  <c:v>1.28</c:v>
                </c:pt>
                <c:pt idx="3">
                  <c:v>3.42</c:v>
                </c:pt>
                <c:pt idx="4">
                  <c:v>-1.98</c:v>
                </c:pt>
              </c:numCache>
            </c:numRef>
          </c:val>
          <c:smooth val="0"/>
          <c:extLst>
            <c:ext xmlns:c16="http://schemas.microsoft.com/office/drawing/2014/chart" uri="{C3380CC4-5D6E-409C-BE32-E72D297353CC}">
              <c16:uniqueId val="{00000002-1B2B-412A-BA7E-1BC0CC3D48B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0.11</c:v>
                </c:pt>
                <c:pt idx="2">
                  <c:v>#N/A</c:v>
                </c:pt>
                <c:pt idx="3">
                  <c:v>0.13</c:v>
                </c:pt>
                <c:pt idx="4">
                  <c:v>#N/A</c:v>
                </c:pt>
                <c:pt idx="5">
                  <c:v>0.18</c:v>
                </c:pt>
                <c:pt idx="6">
                  <c:v>#N/A</c:v>
                </c:pt>
                <c:pt idx="7">
                  <c:v>0.11</c:v>
                </c:pt>
                <c:pt idx="8">
                  <c:v>#N/A</c:v>
                </c:pt>
                <c:pt idx="9">
                  <c:v>0.13</c:v>
                </c:pt>
              </c:numCache>
            </c:numRef>
          </c:val>
          <c:extLst>
            <c:ext xmlns:c16="http://schemas.microsoft.com/office/drawing/2014/chart" uri="{C3380CC4-5D6E-409C-BE32-E72D297353CC}">
              <c16:uniqueId val="{00000000-A235-497C-8B20-899E695769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35-497C-8B20-899E69576960}"/>
            </c:ext>
          </c:extLst>
        </c:ser>
        <c:ser>
          <c:idx val="2"/>
          <c:order val="2"/>
          <c:tx>
            <c:strRef>
              <c:f>データシート!$A$29</c:f>
              <c:strCache>
                <c:ptCount val="1"/>
                <c:pt idx="0">
                  <c:v>戸別浄化槽整備推進事業特別会計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0.04</c:v>
                </c:pt>
              </c:numCache>
            </c:numRef>
          </c:val>
          <c:extLst>
            <c:ext xmlns:c16="http://schemas.microsoft.com/office/drawing/2014/chart" uri="{C3380CC4-5D6E-409C-BE32-E72D297353CC}">
              <c16:uniqueId val="{00000002-A235-497C-8B20-899E69576960}"/>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0.03</c:v>
                </c:pt>
                <c:pt idx="8">
                  <c:v>#N/A</c:v>
                </c:pt>
                <c:pt idx="9">
                  <c:v>0.09</c:v>
                </c:pt>
              </c:numCache>
            </c:numRef>
          </c:val>
          <c:extLst>
            <c:ext xmlns:c16="http://schemas.microsoft.com/office/drawing/2014/chart" uri="{C3380CC4-5D6E-409C-BE32-E72D297353CC}">
              <c16:uniqueId val="{00000003-A235-497C-8B20-899E6957696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0.35</c:v>
                </c:pt>
                <c:pt idx="2">
                  <c:v>#N/A</c:v>
                </c:pt>
                <c:pt idx="3">
                  <c:v>0.53</c:v>
                </c:pt>
                <c:pt idx="4">
                  <c:v>#N/A</c:v>
                </c:pt>
                <c:pt idx="5">
                  <c:v>0.57999999999999996</c:v>
                </c:pt>
                <c:pt idx="6">
                  <c:v>#N/A</c:v>
                </c:pt>
                <c:pt idx="7">
                  <c:v>0.63</c:v>
                </c:pt>
                <c:pt idx="8">
                  <c:v>#N/A</c:v>
                </c:pt>
                <c:pt idx="9">
                  <c:v>0.36</c:v>
                </c:pt>
              </c:numCache>
            </c:numRef>
          </c:val>
          <c:extLst>
            <c:ext xmlns:c16="http://schemas.microsoft.com/office/drawing/2014/chart" uri="{C3380CC4-5D6E-409C-BE32-E72D297353CC}">
              <c16:uniqueId val="{00000004-A235-497C-8B20-899E69576960}"/>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0.09</c:v>
                </c:pt>
                <c:pt idx="2">
                  <c:v>#N/A</c:v>
                </c:pt>
                <c:pt idx="3">
                  <c:v>0.17</c:v>
                </c:pt>
                <c:pt idx="4">
                  <c:v>#N/A</c:v>
                </c:pt>
                <c:pt idx="5">
                  <c:v>0.06</c:v>
                </c:pt>
                <c:pt idx="6">
                  <c:v>#N/A</c:v>
                </c:pt>
                <c:pt idx="7">
                  <c:v>0</c:v>
                </c:pt>
                <c:pt idx="8">
                  <c:v>#N/A</c:v>
                </c:pt>
                <c:pt idx="9">
                  <c:v>0.39</c:v>
                </c:pt>
              </c:numCache>
            </c:numRef>
          </c:val>
          <c:extLst>
            <c:ext xmlns:c16="http://schemas.microsoft.com/office/drawing/2014/chart" uri="{C3380CC4-5D6E-409C-BE32-E72D297353CC}">
              <c16:uniqueId val="{00000005-A235-497C-8B20-899E69576960}"/>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0.46</c:v>
                </c:pt>
                <c:pt idx="2">
                  <c:v>#N/A</c:v>
                </c:pt>
                <c:pt idx="3">
                  <c:v>0.59</c:v>
                </c:pt>
                <c:pt idx="4">
                  <c:v>#N/A</c:v>
                </c:pt>
                <c:pt idx="5">
                  <c:v>0.7</c:v>
                </c:pt>
                <c:pt idx="6">
                  <c:v>#N/A</c:v>
                </c:pt>
                <c:pt idx="7">
                  <c:v>0.32</c:v>
                </c:pt>
                <c:pt idx="8">
                  <c:v>#N/A</c:v>
                </c:pt>
                <c:pt idx="9">
                  <c:v>0.42</c:v>
                </c:pt>
              </c:numCache>
            </c:numRef>
          </c:val>
          <c:extLst>
            <c:ext xmlns:c16="http://schemas.microsoft.com/office/drawing/2014/chart" uri="{C3380CC4-5D6E-409C-BE32-E72D297353CC}">
              <c16:uniqueId val="{00000006-A235-497C-8B20-899E69576960}"/>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2.61</c:v>
                </c:pt>
                <c:pt idx="2">
                  <c:v>#N/A</c:v>
                </c:pt>
                <c:pt idx="3">
                  <c:v>2.76</c:v>
                </c:pt>
                <c:pt idx="4">
                  <c:v>#N/A</c:v>
                </c:pt>
                <c:pt idx="5">
                  <c:v>2.81</c:v>
                </c:pt>
                <c:pt idx="6">
                  <c:v>#N/A</c:v>
                </c:pt>
                <c:pt idx="7">
                  <c:v>2.95</c:v>
                </c:pt>
                <c:pt idx="8">
                  <c:v>#N/A</c:v>
                </c:pt>
                <c:pt idx="9">
                  <c:v>3.1</c:v>
                </c:pt>
              </c:numCache>
            </c:numRef>
          </c:val>
          <c:extLst>
            <c:ext xmlns:c16="http://schemas.microsoft.com/office/drawing/2014/chart" uri="{C3380CC4-5D6E-409C-BE32-E72D297353CC}">
              <c16:uniqueId val="{00000007-A235-497C-8B20-899E6957696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1.69</c:v>
                </c:pt>
                <c:pt idx="2">
                  <c:v>#N/A</c:v>
                </c:pt>
                <c:pt idx="3">
                  <c:v>1.02</c:v>
                </c:pt>
                <c:pt idx="4">
                  <c:v>#N/A</c:v>
                </c:pt>
                <c:pt idx="5">
                  <c:v>1.5</c:v>
                </c:pt>
                <c:pt idx="6">
                  <c:v>#N/A</c:v>
                </c:pt>
                <c:pt idx="7">
                  <c:v>4.2</c:v>
                </c:pt>
                <c:pt idx="8">
                  <c:v>#N/A</c:v>
                </c:pt>
                <c:pt idx="9">
                  <c:v>4.72</c:v>
                </c:pt>
              </c:numCache>
            </c:numRef>
          </c:val>
          <c:extLst>
            <c:ext xmlns:c16="http://schemas.microsoft.com/office/drawing/2014/chart" uri="{C3380CC4-5D6E-409C-BE32-E72D297353CC}">
              <c16:uniqueId val="{00000008-A235-497C-8B20-899E6957696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4.3600000000000003</c:v>
                </c:pt>
                <c:pt idx="2">
                  <c:v>#N/A</c:v>
                </c:pt>
                <c:pt idx="3">
                  <c:v>4.33</c:v>
                </c:pt>
                <c:pt idx="4">
                  <c:v>#N/A</c:v>
                </c:pt>
                <c:pt idx="5">
                  <c:v>3.32</c:v>
                </c:pt>
                <c:pt idx="6">
                  <c:v>#N/A</c:v>
                </c:pt>
                <c:pt idx="7">
                  <c:v>6.12</c:v>
                </c:pt>
                <c:pt idx="8">
                  <c:v>#N/A</c:v>
                </c:pt>
                <c:pt idx="9">
                  <c:v>4.78</c:v>
                </c:pt>
              </c:numCache>
            </c:numRef>
          </c:val>
          <c:extLst>
            <c:ext xmlns:c16="http://schemas.microsoft.com/office/drawing/2014/chart" uri="{C3380CC4-5D6E-409C-BE32-E72D297353CC}">
              <c16:uniqueId val="{00000009-A235-497C-8B20-899E695769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1205</c:v>
                </c:pt>
                <c:pt idx="5">
                  <c:v>1219</c:v>
                </c:pt>
                <c:pt idx="8">
                  <c:v>1233</c:v>
                </c:pt>
                <c:pt idx="11">
                  <c:v>1273</c:v>
                </c:pt>
                <c:pt idx="14">
                  <c:v>1296</c:v>
                </c:pt>
              </c:numCache>
            </c:numRef>
          </c:val>
          <c:extLst>
            <c:ext xmlns:c16="http://schemas.microsoft.com/office/drawing/2014/chart" uri="{C3380CC4-5D6E-409C-BE32-E72D297353CC}">
              <c16:uniqueId val="{00000000-A694-4DF2-9E1B-E855E3C473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94-4DF2-9E1B-E855E3C473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c:v>
                </c:pt>
                <c:pt idx="3">
                  <c:v>9</c:v>
                </c:pt>
                <c:pt idx="6">
                  <c:v>10</c:v>
                </c:pt>
                <c:pt idx="9">
                  <c:v>9</c:v>
                </c:pt>
                <c:pt idx="12">
                  <c:v>8</c:v>
                </c:pt>
              </c:numCache>
            </c:numRef>
          </c:val>
          <c:extLst>
            <c:ext xmlns:c16="http://schemas.microsoft.com/office/drawing/2014/chart" uri="{C3380CC4-5D6E-409C-BE32-E72D297353CC}">
              <c16:uniqueId val="{00000002-A694-4DF2-9E1B-E855E3C473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61</c:v>
                </c:pt>
                <c:pt idx="3">
                  <c:v>55</c:v>
                </c:pt>
                <c:pt idx="6">
                  <c:v>59</c:v>
                </c:pt>
                <c:pt idx="9">
                  <c:v>69</c:v>
                </c:pt>
                <c:pt idx="12">
                  <c:v>66</c:v>
                </c:pt>
              </c:numCache>
            </c:numRef>
          </c:val>
          <c:extLst>
            <c:ext xmlns:c16="http://schemas.microsoft.com/office/drawing/2014/chart" uri="{C3380CC4-5D6E-409C-BE32-E72D297353CC}">
              <c16:uniqueId val="{00000003-A694-4DF2-9E1B-E855E3C473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567</c:v>
                </c:pt>
                <c:pt idx="3">
                  <c:v>541</c:v>
                </c:pt>
                <c:pt idx="6">
                  <c:v>587</c:v>
                </c:pt>
                <c:pt idx="9">
                  <c:v>525</c:v>
                </c:pt>
                <c:pt idx="12">
                  <c:v>549</c:v>
                </c:pt>
              </c:numCache>
            </c:numRef>
          </c:val>
          <c:extLst>
            <c:ext xmlns:c16="http://schemas.microsoft.com/office/drawing/2014/chart" uri="{C3380CC4-5D6E-409C-BE32-E72D297353CC}">
              <c16:uniqueId val="{00000004-A694-4DF2-9E1B-E855E3C473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94-4DF2-9E1B-E855E3C473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94-4DF2-9E1B-E855E3C473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1039</c:v>
                </c:pt>
                <c:pt idx="3">
                  <c:v>1115</c:v>
                </c:pt>
                <c:pt idx="6">
                  <c:v>1180</c:v>
                </c:pt>
                <c:pt idx="9">
                  <c:v>1282</c:v>
                </c:pt>
                <c:pt idx="12">
                  <c:v>1346</c:v>
                </c:pt>
              </c:numCache>
            </c:numRef>
          </c:val>
          <c:extLst>
            <c:ext xmlns:c16="http://schemas.microsoft.com/office/drawing/2014/chart" uri="{C3380CC4-5D6E-409C-BE32-E72D297353CC}">
              <c16:uniqueId val="{00000007-A694-4DF2-9E1B-E855E3C473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472</c:v>
                </c:pt>
                <c:pt idx="2">
                  <c:v>#N/A</c:v>
                </c:pt>
                <c:pt idx="3">
                  <c:v>#N/A</c:v>
                </c:pt>
                <c:pt idx="4">
                  <c:v>501</c:v>
                </c:pt>
                <c:pt idx="5">
                  <c:v>#N/A</c:v>
                </c:pt>
                <c:pt idx="6">
                  <c:v>#N/A</c:v>
                </c:pt>
                <c:pt idx="7">
                  <c:v>603</c:v>
                </c:pt>
                <c:pt idx="8">
                  <c:v>#N/A</c:v>
                </c:pt>
                <c:pt idx="9">
                  <c:v>#N/A</c:v>
                </c:pt>
                <c:pt idx="10">
                  <c:v>612</c:v>
                </c:pt>
                <c:pt idx="11">
                  <c:v>#N/A</c:v>
                </c:pt>
                <c:pt idx="12">
                  <c:v>#N/A</c:v>
                </c:pt>
                <c:pt idx="13">
                  <c:v>673</c:v>
                </c:pt>
                <c:pt idx="14">
                  <c:v>#N/A</c:v>
                </c:pt>
              </c:numCache>
            </c:numRef>
          </c:val>
          <c:smooth val="0"/>
          <c:extLst>
            <c:ext xmlns:c16="http://schemas.microsoft.com/office/drawing/2014/chart" uri="{C3380CC4-5D6E-409C-BE32-E72D297353CC}">
              <c16:uniqueId val="{00000008-A694-4DF2-9E1B-E855E3C473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15063</c:v>
                </c:pt>
                <c:pt idx="5">
                  <c:v>14593</c:v>
                </c:pt>
                <c:pt idx="8">
                  <c:v>13951</c:v>
                </c:pt>
                <c:pt idx="11">
                  <c:v>13193</c:v>
                </c:pt>
                <c:pt idx="14">
                  <c:v>12251</c:v>
                </c:pt>
              </c:numCache>
            </c:numRef>
          </c:val>
          <c:extLst>
            <c:ext xmlns:c16="http://schemas.microsoft.com/office/drawing/2014/chart" uri="{C3380CC4-5D6E-409C-BE32-E72D297353CC}">
              <c16:uniqueId val="{00000000-CF10-4112-B6BC-5D363C432B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746</c:v>
                </c:pt>
                <c:pt idx="5">
                  <c:v>598</c:v>
                </c:pt>
                <c:pt idx="8">
                  <c:v>491</c:v>
                </c:pt>
                <c:pt idx="11">
                  <c:v>376</c:v>
                </c:pt>
                <c:pt idx="14">
                  <c:v>306</c:v>
                </c:pt>
              </c:numCache>
            </c:numRef>
          </c:val>
          <c:extLst>
            <c:ext xmlns:c16="http://schemas.microsoft.com/office/drawing/2014/chart" uri="{C3380CC4-5D6E-409C-BE32-E72D297353CC}">
              <c16:uniqueId val="{00000001-CF10-4112-B6BC-5D363C432B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3018</c:v>
                </c:pt>
                <c:pt idx="5">
                  <c:v>2984</c:v>
                </c:pt>
                <c:pt idx="8">
                  <c:v>3140</c:v>
                </c:pt>
                <c:pt idx="11">
                  <c:v>3211</c:v>
                </c:pt>
                <c:pt idx="14">
                  <c:v>3242</c:v>
                </c:pt>
              </c:numCache>
            </c:numRef>
          </c:val>
          <c:extLst>
            <c:ext xmlns:c16="http://schemas.microsoft.com/office/drawing/2014/chart" uri="{C3380CC4-5D6E-409C-BE32-E72D297353CC}">
              <c16:uniqueId val="{00000002-CF10-4112-B6BC-5D363C432B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10-4112-B6BC-5D363C432B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10-4112-B6BC-5D363C432B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5-CF10-4112-B6BC-5D363C432B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1606</c:v>
                </c:pt>
                <c:pt idx="3">
                  <c:v>1606</c:v>
                </c:pt>
                <c:pt idx="6">
                  <c:v>1592</c:v>
                </c:pt>
                <c:pt idx="9">
                  <c:v>1600</c:v>
                </c:pt>
                <c:pt idx="12">
                  <c:v>1576</c:v>
                </c:pt>
              </c:numCache>
            </c:numRef>
          </c:val>
          <c:extLst>
            <c:ext xmlns:c16="http://schemas.microsoft.com/office/drawing/2014/chart" uri="{C3380CC4-5D6E-409C-BE32-E72D297353CC}">
              <c16:uniqueId val="{00000006-CF10-4112-B6BC-5D363C432B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1006</c:v>
                </c:pt>
                <c:pt idx="3">
                  <c:v>1026</c:v>
                </c:pt>
                <c:pt idx="6">
                  <c:v>1007</c:v>
                </c:pt>
                <c:pt idx="9">
                  <c:v>958</c:v>
                </c:pt>
                <c:pt idx="12">
                  <c:v>848</c:v>
                </c:pt>
              </c:numCache>
            </c:numRef>
          </c:val>
          <c:extLst>
            <c:ext xmlns:c16="http://schemas.microsoft.com/office/drawing/2014/chart" uri="{C3380CC4-5D6E-409C-BE32-E72D297353CC}">
              <c16:uniqueId val="{00000007-CF10-4112-B6BC-5D363C432B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7625</c:v>
                </c:pt>
                <c:pt idx="3">
                  <c:v>7229</c:v>
                </c:pt>
                <c:pt idx="6">
                  <c:v>7018</c:v>
                </c:pt>
                <c:pt idx="9">
                  <c:v>6663</c:v>
                </c:pt>
                <c:pt idx="12">
                  <c:v>6550</c:v>
                </c:pt>
              </c:numCache>
            </c:numRef>
          </c:val>
          <c:extLst>
            <c:ext xmlns:c16="http://schemas.microsoft.com/office/drawing/2014/chart" uri="{C3380CC4-5D6E-409C-BE32-E72D297353CC}">
              <c16:uniqueId val="{00000008-CF10-4112-B6BC-5D363C432B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100</c:v>
                </c:pt>
                <c:pt idx="3">
                  <c:v>92</c:v>
                </c:pt>
                <c:pt idx="6">
                  <c:v>84</c:v>
                </c:pt>
                <c:pt idx="9">
                  <c:v>77</c:v>
                </c:pt>
                <c:pt idx="12">
                  <c:v>67</c:v>
                </c:pt>
              </c:numCache>
            </c:numRef>
          </c:val>
          <c:extLst>
            <c:ext xmlns:c16="http://schemas.microsoft.com/office/drawing/2014/chart" uri="{C3380CC4-5D6E-409C-BE32-E72D297353CC}">
              <c16:uniqueId val="{00000009-CF10-4112-B6BC-5D363C432B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14840</c:v>
                </c:pt>
                <c:pt idx="3">
                  <c:v>14438</c:v>
                </c:pt>
                <c:pt idx="6">
                  <c:v>13937</c:v>
                </c:pt>
                <c:pt idx="9">
                  <c:v>13065</c:v>
                </c:pt>
                <c:pt idx="12">
                  <c:v>12100</c:v>
                </c:pt>
              </c:numCache>
            </c:numRef>
          </c:val>
          <c:extLst>
            <c:ext xmlns:c16="http://schemas.microsoft.com/office/drawing/2014/chart" uri="{C3380CC4-5D6E-409C-BE32-E72D297353CC}">
              <c16:uniqueId val="{0000000A-CF10-4112-B6BC-5D363C432B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6349</c:v>
                </c:pt>
                <c:pt idx="2">
                  <c:v>#N/A</c:v>
                </c:pt>
                <c:pt idx="3">
                  <c:v>#N/A</c:v>
                </c:pt>
                <c:pt idx="4">
                  <c:v>6217</c:v>
                </c:pt>
                <c:pt idx="5">
                  <c:v>#N/A</c:v>
                </c:pt>
                <c:pt idx="6">
                  <c:v>#N/A</c:v>
                </c:pt>
                <c:pt idx="7">
                  <c:v>6057</c:v>
                </c:pt>
                <c:pt idx="8">
                  <c:v>#N/A</c:v>
                </c:pt>
                <c:pt idx="9">
                  <c:v>#N/A</c:v>
                </c:pt>
                <c:pt idx="10">
                  <c:v>5583</c:v>
                </c:pt>
                <c:pt idx="11">
                  <c:v>#N/A</c:v>
                </c:pt>
                <c:pt idx="12">
                  <c:v>#N/A</c:v>
                </c:pt>
                <c:pt idx="13">
                  <c:v>5342</c:v>
                </c:pt>
                <c:pt idx="14">
                  <c:v>#N/A</c:v>
                </c:pt>
              </c:numCache>
            </c:numRef>
          </c:val>
          <c:smooth val="0"/>
          <c:extLst>
            <c:ext xmlns:c16="http://schemas.microsoft.com/office/drawing/2014/chart" uri="{C3380CC4-5D6E-409C-BE32-E72D297353CC}">
              <c16:uniqueId val="{0000000B-CF10-4112-B6BC-5D363C432B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1938</c:v>
                </c:pt>
                <c:pt idx="1">
                  <c:v>1981</c:v>
                </c:pt>
                <c:pt idx="2">
                  <c:v>1928</c:v>
                </c:pt>
              </c:numCache>
            </c:numRef>
          </c:val>
          <c:extLst>
            <c:ext xmlns:c16="http://schemas.microsoft.com/office/drawing/2014/chart" uri="{C3380CC4-5D6E-409C-BE32-E72D297353CC}">
              <c16:uniqueId val="{00000000-B5D5-4BDC-B7BF-4441A992AD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341</c:v>
                </c:pt>
                <c:pt idx="1">
                  <c:v>341</c:v>
                </c:pt>
                <c:pt idx="2">
                  <c:v>308</c:v>
                </c:pt>
              </c:numCache>
            </c:numRef>
          </c:val>
          <c:extLst>
            <c:ext xmlns:c16="http://schemas.microsoft.com/office/drawing/2014/chart" uri="{C3380CC4-5D6E-409C-BE32-E72D297353CC}">
              <c16:uniqueId val="{00000001-B5D5-4BDC-B7BF-4441A992AD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1639</c:v>
                </c:pt>
                <c:pt idx="1">
                  <c:v>1565</c:v>
                </c:pt>
                <c:pt idx="2">
                  <c:v>1642</c:v>
                </c:pt>
              </c:numCache>
            </c:numRef>
          </c:val>
          <c:extLst>
            <c:ext xmlns:c16="http://schemas.microsoft.com/office/drawing/2014/chart" uri="{C3380CC4-5D6E-409C-BE32-E72D297353CC}">
              <c16:uniqueId val="{00000002-B5D5-4BDC-B7BF-4441A992AD4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14,693
14,405
75.18
9,575,593
9,240,660
295,583
6,073,086
12,099,706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人口減少や全国平均を上回る高齢化率（</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38.8%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）に加え、町内に中心となる産業がないこと等により財政基盤が弱く、地方交付税等の財源に依存している状況となっている。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財政力指数は、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ほぼ</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横ばいの状態ではあるものの、類似団体、全国平均及び県平均を下回っているため、短期的には税収の向上等、中長期的には六郷インターチェンジ周辺整備等を通じた税源の涵養等を図り、財政基盤を強化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106741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98.1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前年度より微減したが、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経常経費充当一般財源は、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扶助費、補助費、公債費、繰出金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において増加した一方、</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において減少し、前年度比で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9,662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経常一般財源等は、臨時財政対策債の減などにより前年度比で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6,654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％）減少し、結果として経常収支比率は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111506</xdr:rowOff>
    </xdr:from>
    <xdr:to>
      <xdr:col>23</xdr:col>
      <xdr:colOff>133350</xdr:colOff>
      <xdr:row>66</xdr:row>
      <xdr:rowOff>116332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42720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111506</xdr:rowOff>
    </xdr:from>
    <xdr:to>
      <xdr:col>19</xdr:col>
      <xdr:colOff>133350</xdr:colOff>
      <xdr:row>66</xdr:row>
      <xdr:rowOff>116332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42720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72898</xdr:rowOff>
    </xdr:from>
    <xdr:to>
      <xdr:col>15</xdr:col>
      <xdr:colOff>82550</xdr:colOff>
      <xdr:row>66</xdr:row>
      <xdr:rowOff>111506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38859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155194</xdr:rowOff>
    </xdr:from>
    <xdr:to>
      <xdr:col>11</xdr:col>
      <xdr:colOff>31750</xdr:colOff>
      <xdr:row>66</xdr:row>
      <xdr:rowOff>72898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2799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60706</xdr:rowOff>
    </xdr:from>
    <xdr:to>
      <xdr:col>23</xdr:col>
      <xdr:colOff>184150</xdr:colOff>
      <xdr:row>66</xdr:row>
      <xdr:rowOff>162306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128033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7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65532</xdr:rowOff>
    </xdr:from>
    <xdr:to>
      <xdr:col>19</xdr:col>
      <xdr:colOff>184150</xdr:colOff>
      <xdr:row>66</xdr:row>
      <xdr:rowOff>167132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151909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6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60706</xdr:rowOff>
    </xdr:from>
    <xdr:to>
      <xdr:col>15</xdr:col>
      <xdr:colOff>133350</xdr:colOff>
      <xdr:row>66</xdr:row>
      <xdr:rowOff>162306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147083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6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22098</xdr:rowOff>
    </xdr:from>
    <xdr:to>
      <xdr:col>11</xdr:col>
      <xdr:colOff>82550</xdr:colOff>
      <xdr:row>66</xdr:row>
      <xdr:rowOff>123698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108475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104394</xdr:rowOff>
    </xdr:from>
    <xdr:to>
      <xdr:col>7</xdr:col>
      <xdr:colOff>31750</xdr:colOff>
      <xdr:row>65</xdr:row>
      <xdr:rowOff>34544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19321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類似団体平均と比べ低くなっているものの、全国平均・県平均を上回っている状況となっている。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保有する公共施設数が多く、その維持管理費や会計年度任用職員の人件費が高止まりしている傾向。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行財政改革推進計画に基づき、施設保有量の最適化を最優先課題として推進していく。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25037</xdr:rowOff>
    </xdr:from>
    <xdr:to>
      <xdr:col>23</xdr:col>
      <xdr:colOff>133350</xdr:colOff>
      <xdr:row>82</xdr:row>
      <xdr:rowOff>25940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83937"/>
          <a:ext cx="8382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166666</xdr:rowOff>
    </xdr:from>
    <xdr:to>
      <xdr:col>19</xdr:col>
      <xdr:colOff>133350</xdr:colOff>
      <xdr:row>82</xdr:row>
      <xdr:rowOff>25037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54116"/>
          <a:ext cx="889000" cy="2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151405</xdr:rowOff>
    </xdr:from>
    <xdr:to>
      <xdr:col>15</xdr:col>
      <xdr:colOff>82550</xdr:colOff>
      <xdr:row>81</xdr:row>
      <xdr:rowOff>166666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38855"/>
          <a:ext cx="889000" cy="1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118574</xdr:rowOff>
    </xdr:from>
    <xdr:to>
      <xdr:col>11</xdr:col>
      <xdr:colOff>31750</xdr:colOff>
      <xdr:row>81</xdr:row>
      <xdr:rowOff>151405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06024"/>
          <a:ext cx="889000" cy="3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24358</xdr:rowOff>
    </xdr:from>
    <xdr:to>
      <xdr:col>7</xdr:col>
      <xdr:colOff>31750</xdr:colOff>
      <xdr:row>81</xdr:row>
      <xdr:rowOff>125958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136135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146590</xdr:rowOff>
    </xdr:from>
    <xdr:to>
      <xdr:col>23</xdr:col>
      <xdr:colOff>184150</xdr:colOff>
      <xdr:row>82</xdr:row>
      <xdr:rowOff>76740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163117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7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145687</xdr:rowOff>
    </xdr:from>
    <xdr:to>
      <xdr:col>19</xdr:col>
      <xdr:colOff>184150</xdr:colOff>
      <xdr:row>82</xdr:row>
      <xdr:rowOff>75837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86014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02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115866</xdr:rowOff>
    </xdr:from>
    <xdr:to>
      <xdr:col>15</xdr:col>
      <xdr:colOff>133350</xdr:colOff>
      <xdr:row>82</xdr:row>
      <xdr:rowOff>46016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0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56193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7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100605</xdr:rowOff>
    </xdr:from>
    <xdr:to>
      <xdr:col>11</xdr:col>
      <xdr:colOff>82550</xdr:colOff>
      <xdr:row>82</xdr:row>
      <xdr:rowOff>30755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40932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5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67774</xdr:rowOff>
    </xdr:from>
    <xdr:to>
      <xdr:col>7</xdr:col>
      <xdr:colOff>31750</xdr:colOff>
      <xdr:row>81</xdr:row>
      <xdr:rowOff>169374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154151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4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類似団体を下回っており、今後も適正な給与水準になるように努める。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85</xdr:row>
      <xdr:rowOff>98778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18405"/>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98778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781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58561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781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58561</xdr:rowOff>
    </xdr:from>
    <xdr:to>
      <xdr:col>68</xdr:col>
      <xdr:colOff>152400</xdr:colOff>
      <xdr:row>85</xdr:row>
      <xdr:rowOff>125589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318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10882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119538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人口千人当たりの職員数は前年度と比較して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人増加し、類似団体、全国平均及び県平均を上回る状況となっている。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将来人口の減を見据え、事務事業の見直しや施設保有量の最適化を図る中で、行財政改革推進計画に基づき、より適切な定員管理を推進していく。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147371</xdr:rowOff>
    </xdr:from>
    <xdr:to>
      <xdr:col>81</xdr:col>
      <xdr:colOff>44450</xdr:colOff>
      <xdr:row>61</xdr:row>
      <xdr:rowOff>154610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0582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139649</xdr:rowOff>
    </xdr:from>
    <xdr:to>
      <xdr:col>77</xdr:col>
      <xdr:colOff>44450</xdr:colOff>
      <xdr:row>61</xdr:row>
      <xdr:rowOff>147371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98099"/>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129515</xdr:rowOff>
    </xdr:from>
    <xdr:to>
      <xdr:col>72</xdr:col>
      <xdr:colOff>203200</xdr:colOff>
      <xdr:row>61</xdr:row>
      <xdr:rowOff>139649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87965"/>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126136</xdr:rowOff>
    </xdr:from>
    <xdr:to>
      <xdr:col>68</xdr:col>
      <xdr:colOff>152400</xdr:colOff>
      <xdr:row>61</xdr:row>
      <xdr:rowOff>129515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84586"/>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16942</xdr:rowOff>
    </xdr:from>
    <xdr:to>
      <xdr:col>64</xdr:col>
      <xdr:colOff>152400</xdr:colOff>
      <xdr:row>61</xdr:row>
      <xdr:rowOff>118542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128719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103810</xdr:rowOff>
    </xdr:from>
    <xdr:to>
      <xdr:col>81</xdr:col>
      <xdr:colOff>95250</xdr:colOff>
      <xdr:row>62</xdr:row>
      <xdr:rowOff>33960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75887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96571</xdr:rowOff>
    </xdr:from>
    <xdr:to>
      <xdr:col>77</xdr:col>
      <xdr:colOff>95250</xdr:colOff>
      <xdr:row>62</xdr:row>
      <xdr:rowOff>26721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11498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41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88849</xdr:rowOff>
    </xdr:from>
    <xdr:to>
      <xdr:col>73</xdr:col>
      <xdr:colOff>44450</xdr:colOff>
      <xdr:row>62</xdr:row>
      <xdr:rowOff>18999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4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78715</xdr:rowOff>
    </xdr:from>
    <xdr:to>
      <xdr:col>68</xdr:col>
      <xdr:colOff>203200</xdr:colOff>
      <xdr:row>62</xdr:row>
      <xdr:rowOff>8865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165092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2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75336</xdr:rowOff>
    </xdr:from>
    <xdr:to>
      <xdr:col>64</xdr:col>
      <xdr:colOff>152400</xdr:colOff>
      <xdr:row>62</xdr:row>
      <xdr:rowOff>5486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161713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大型の単独事業である生涯学習センター整備事業の元金償還が本格化したこと等により、類似団体平均を上回る状況となっている。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今後、生涯学習センター整備事業の償還額増大により、短期的に比率は上昇していくものの、計画的な新発債発行等により、令和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年度をピークに比率は低下していく見込みとなっている。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41934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131572</xdr:rowOff>
    </xdr:from>
    <xdr:to>
      <xdr:col>77</xdr:col>
      <xdr:colOff>44450</xdr:colOff>
      <xdr:row>43</xdr:row>
      <xdr:rowOff>46990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3324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131572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27456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73660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21664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64787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80772</xdr:rowOff>
    </xdr:from>
    <xdr:to>
      <xdr:col>73</xdr:col>
      <xdr:colOff>44450</xdr:colOff>
      <xdr:row>43</xdr:row>
      <xdr:rowOff>10922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167149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前年度から比率は低下したものの、令和元年度まで実施された生涯学習センター整備事業等の影響により、類似団体平均を大きく上回る状況となっている。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行財政改革推進計画と並行し、交付税措置率の高い有利な地方債の有効活用等により将来負担比率の改善に取り組んでいく。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160806</xdr:rowOff>
    </xdr:from>
    <xdr:to>
      <xdr:col>81</xdr:col>
      <xdr:colOff>44450</xdr:colOff>
      <xdr:row>21</xdr:row>
      <xdr:rowOff>62895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589806"/>
          <a:ext cx="8382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62895</xdr:rowOff>
    </xdr:from>
    <xdr:to>
      <xdr:col>77</xdr:col>
      <xdr:colOff>44450</xdr:colOff>
      <xdr:row>21</xdr:row>
      <xdr:rowOff>139881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663345"/>
          <a:ext cx="889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139881</xdr:rowOff>
    </xdr:from>
    <xdr:to>
      <xdr:col>72</xdr:col>
      <xdr:colOff>203200</xdr:colOff>
      <xdr:row>22</xdr:row>
      <xdr:rowOff>78740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740331"/>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78740</xdr:rowOff>
    </xdr:from>
    <xdr:to>
      <xdr:col>68</xdr:col>
      <xdr:colOff>152400</xdr:colOff>
      <xdr:row>22</xdr:row>
      <xdr:rowOff>158024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850640"/>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110006</xdr:rowOff>
    </xdr:from>
    <xdr:to>
      <xdr:col>81</xdr:col>
      <xdr:colOff>95250</xdr:colOff>
      <xdr:row>21</xdr:row>
      <xdr:rowOff>40156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5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82083</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51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12095</xdr:rowOff>
    </xdr:from>
    <xdr:to>
      <xdr:col>77</xdr:col>
      <xdr:colOff>95250</xdr:colOff>
      <xdr:row>21</xdr:row>
      <xdr:rowOff>113695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61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98472</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69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89081</xdr:rowOff>
    </xdr:from>
    <xdr:to>
      <xdr:col>73</xdr:col>
      <xdr:colOff>44450</xdr:colOff>
      <xdr:row>22</xdr:row>
      <xdr:rowOff>19231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68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4008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77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27940</xdr:rowOff>
    </xdr:from>
    <xdr:to>
      <xdr:col>68</xdr:col>
      <xdr:colOff>203200</xdr:colOff>
      <xdr:row>22</xdr:row>
      <xdr:rowOff>129540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7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114317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88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107224</xdr:rowOff>
    </xdr:from>
    <xdr:to>
      <xdr:col>64</xdr:col>
      <xdr:colOff>152400</xdr:colOff>
      <xdr:row>23</xdr:row>
      <xdr:rowOff>37374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87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22151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9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14,693
14,405
75.18
9,575,593
9,240,660
295,583
6,073,086
12,099,706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類似団体平均に比べ低くなっているが、県平均を上回っている状況となっている。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保有する公共施設数が多く、施設専従の会計年度任用職員の人件費が高止まりしている傾向。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行財政改革推進計画に基づき、会計年度任用職員を含めた職員数の適正化を図る中で、人件費の削減に努めていく。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34</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87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40132</xdr:rowOff>
    </xdr:from>
    <xdr:to>
      <xdr:col>19</xdr:col>
      <xdr:colOff>187325</xdr:colOff>
      <xdr:row>34</xdr:row>
      <xdr:rowOff>58420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694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40132</xdr:rowOff>
    </xdr:from>
    <xdr:to>
      <xdr:col>15</xdr:col>
      <xdr:colOff>98425</xdr:colOff>
      <xdr:row>34</xdr:row>
      <xdr:rowOff>85852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694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24130</xdr:rowOff>
    </xdr:from>
    <xdr:to>
      <xdr:col>11</xdr:col>
      <xdr:colOff>9525</xdr:colOff>
      <xdr:row>34</xdr:row>
      <xdr:rowOff>85852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68198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25908</xdr:rowOff>
    </xdr:from>
    <xdr:to>
      <xdr:col>6</xdr:col>
      <xdr:colOff>171450</xdr:colOff>
      <xdr:row>34</xdr:row>
      <xdr:rowOff>127508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112285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xdr:rowOff>
    </xdr:from>
    <xdr:to>
      <xdr:col>20</xdr:col>
      <xdr:colOff>38100</xdr:colOff>
      <xdr:row>34</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119397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160782</xdr:rowOff>
    </xdr:from>
    <xdr:to>
      <xdr:col>15</xdr:col>
      <xdr:colOff>149225</xdr:colOff>
      <xdr:row>34</xdr:row>
      <xdr:rowOff>90932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101109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35052</xdr:rowOff>
    </xdr:from>
    <xdr:to>
      <xdr:col>11</xdr:col>
      <xdr:colOff>60325</xdr:colOff>
      <xdr:row>34</xdr:row>
      <xdr:rowOff>136652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144780</xdr:rowOff>
    </xdr:from>
    <xdr:to>
      <xdr:col>6</xdr:col>
      <xdr:colOff>171450</xdr:colOff>
      <xdr:row>33</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経常経費の徹底した見直しにより、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類似団体平均、全国市町村平均、県内平均をいずれも下回る結果となっている。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今後も事務事業の効率化を図るとともに、職員一人一人の経費削減意識を更に向上させ、より一層の経費削減に努める。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17</xdr:row>
      <xdr:rowOff>31750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9494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46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15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17</xdr:row>
      <xdr:rowOff>1270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482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類似団体平均を下回っている状況となっているが、引き続き、適正な審査・給付等を通じ、町民福祉の向上に向けた各種施策を過不足なく展開していく。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55</xdr:row>
      <xdr:rowOff>140607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4941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64407</xdr:rowOff>
    </xdr:from>
    <xdr:to>
      <xdr:col>19</xdr:col>
      <xdr:colOff>187325</xdr:colOff>
      <xdr:row>55</xdr:row>
      <xdr:rowOff>162378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494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162378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548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162378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548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106334</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13607</xdr:rowOff>
    </xdr:from>
    <xdr:to>
      <xdr:col>20</xdr:col>
      <xdr:colOff>38100</xdr:colOff>
      <xdr:row>55</xdr:row>
      <xdr:rowOff>115207</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類似団体の平均と比較すると、繰出金が類似団体と比較して多いため、上回っている状況である。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公営企業会計等の健全化・適正化や、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からの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国民健康保険税の税率を標準税率へ引き上げていくこと等により、</a:t>
          </a:r>
          <a:r>
            <a:rPr kumimoji="1" lang="ja-JP" altLang="en-US" sz="1300">
              <a:latin typeface="ＭＳ Ｐゴシック" panose="020B0600070205080204" pitchFamily="50" charset="-128"/>
              <a:ea typeface="ＭＳ Ｐゴシック" panose="020B0600070205080204" pitchFamily="50" charset="-128"/>
            </a:rPr>
            <a:t>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107950</xdr:rowOff>
    </xdr:from>
    <xdr:to>
      <xdr:col>82</xdr:col>
      <xdr:colOff>107950</xdr:colOff>
      <xdr:row>62</xdr:row>
      <xdr:rowOff>27940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5664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96520</xdr:rowOff>
    </xdr:from>
    <xdr:to>
      <xdr:col>78</xdr:col>
      <xdr:colOff>69850</xdr:colOff>
      <xdr:row>61</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3835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96520</xdr:rowOff>
    </xdr:from>
    <xdr:to>
      <xdr:col>73</xdr:col>
      <xdr:colOff>180975</xdr:colOff>
      <xdr:row>60</xdr:row>
      <xdr:rowOff>142240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38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142240</xdr:rowOff>
    </xdr:from>
    <xdr:to>
      <xdr:col>69</xdr:col>
      <xdr:colOff>92075</xdr:colOff>
      <xdr:row>61</xdr:row>
      <xdr:rowOff>62230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429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72390</xdr:rowOff>
    </xdr:from>
    <xdr:to>
      <xdr:col>65</xdr:col>
      <xdr:colOff>53975</xdr:colOff>
      <xdr:row>60</xdr:row>
      <xdr:rowOff>2540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12717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5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148590</xdr:rowOff>
    </xdr:from>
    <xdr:to>
      <xdr:col>82</xdr:col>
      <xdr:colOff>158750</xdr:colOff>
      <xdr:row>62</xdr:row>
      <xdr:rowOff>78740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6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57167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57150</xdr:rowOff>
    </xdr:from>
    <xdr:to>
      <xdr:col>78</xdr:col>
      <xdr:colOff>120650</xdr:colOff>
      <xdr:row>61</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143527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60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45720</xdr:rowOff>
    </xdr:from>
    <xdr:to>
      <xdr:col>74</xdr:col>
      <xdr:colOff>31750</xdr:colOff>
      <xdr:row>60</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132097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91440</xdr:rowOff>
    </xdr:from>
    <xdr:to>
      <xdr:col>69</xdr:col>
      <xdr:colOff>142875</xdr:colOff>
      <xdr:row>61</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6367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11430</xdr:rowOff>
    </xdr:from>
    <xdr:to>
      <xdr:col>65</xdr:col>
      <xdr:colOff>53975</xdr:colOff>
      <xdr:row>61</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4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97807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55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一部事務組合に対する負担金が類似団体と比較して上回っていること等から、類似団体平均、全国平均を上回る状況となっている。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行財政改革推進計画に基づき、峡南医療センター企業団への負担金をはじめとした、一部事務組合への負担金の検証に努めるとともに、町単独補助金についても必要性を十分に検討していく。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120142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592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38</xdr:row>
      <xdr:rowOff>58420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59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559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117856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5598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67056</xdr:rowOff>
    </xdr:from>
    <xdr:to>
      <xdr:col>65</xdr:col>
      <xdr:colOff>53975</xdr:colOff>
      <xdr:row>38</xdr:row>
      <xdr:rowOff>168656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153433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大型の単独事業である生涯学習センター整備事業の元金償還が本格化したことにより、類似団体平均を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公債費については、計画的な新発債発行等により、令和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年度をピークに減少していく見込みとなっている。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145287</xdr:rowOff>
    </xdr:from>
    <xdr:to>
      <xdr:col>24</xdr:col>
      <xdr:colOff>25400</xdr:colOff>
      <xdr:row>79</xdr:row>
      <xdr:rowOff>28702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518387"/>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67563</xdr:rowOff>
    </xdr:from>
    <xdr:to>
      <xdr:col>19</xdr:col>
      <xdr:colOff>187325</xdr:colOff>
      <xdr:row>78</xdr:row>
      <xdr:rowOff>145287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44066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53848</xdr:rowOff>
    </xdr:from>
    <xdr:to>
      <xdr:col>15</xdr:col>
      <xdr:colOff>98425</xdr:colOff>
      <xdr:row>78</xdr:row>
      <xdr:rowOff>67563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4269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165863</xdr:rowOff>
    </xdr:from>
    <xdr:to>
      <xdr:col>11</xdr:col>
      <xdr:colOff>9525</xdr:colOff>
      <xdr:row>78</xdr:row>
      <xdr:rowOff>53848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3675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149352</xdr:rowOff>
    </xdr:from>
    <xdr:to>
      <xdr:col>24</xdr:col>
      <xdr:colOff>76200</xdr:colOff>
      <xdr:row>79</xdr:row>
      <xdr:rowOff>79502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121429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94487</xdr:rowOff>
    </xdr:from>
    <xdr:to>
      <xdr:col>20</xdr:col>
      <xdr:colOff>38100</xdr:colOff>
      <xdr:row>79</xdr:row>
      <xdr:rowOff>24637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9414</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xdr:rowOff>
    </xdr:from>
    <xdr:to>
      <xdr:col>15</xdr:col>
      <xdr:colOff>149225</xdr:colOff>
      <xdr:row>78</xdr:row>
      <xdr:rowOff>118363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xdr:rowOff>
    </xdr:from>
    <xdr:to>
      <xdr:col>11</xdr:col>
      <xdr:colOff>60325</xdr:colOff>
      <xdr:row>78</xdr:row>
      <xdr:rowOff>104648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115063</xdr:rowOff>
    </xdr:from>
    <xdr:to>
      <xdr:col>6</xdr:col>
      <xdr:colOff>171450</xdr:colOff>
      <xdr:row>78</xdr:row>
      <xdr:rowOff>45213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29990</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経常経費充当一般財源は、扶助費、補助費、公債費、繰出金において増加した一方、人件費、物件費、維持補修費において減少し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峡南医療センター企業団への負担額が減少したこと等により、前年度を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ポイント下回る</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76.5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146050</xdr:rowOff>
    </xdr:from>
    <xdr:to>
      <xdr:col>82</xdr:col>
      <xdr:colOff>107950</xdr:colOff>
      <xdr:row>79</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5191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24130</xdr:rowOff>
    </xdr:from>
    <xdr:to>
      <xdr:col>78</xdr:col>
      <xdr:colOff>69850</xdr:colOff>
      <xdr:row>79</xdr:row>
      <xdr:rowOff>85089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5686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66039</xdr:rowOff>
    </xdr:from>
    <xdr:to>
      <xdr:col>73</xdr:col>
      <xdr:colOff>180975</xdr:colOff>
      <xdr:row>79</xdr:row>
      <xdr:rowOff>85089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6105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79</xdr:row>
      <xdr:rowOff>66039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454380"/>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147338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95250</xdr:rowOff>
    </xdr:from>
    <xdr:to>
      <xdr:col>82</xdr:col>
      <xdr:colOff>158750</xdr:colOff>
      <xdr:row>79</xdr:row>
      <xdr:rowOff>25400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67327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34289</xdr:rowOff>
    </xdr:from>
    <xdr:to>
      <xdr:col>74</xdr:col>
      <xdr:colOff>31750</xdr:colOff>
      <xdr:row>79</xdr:row>
      <xdr:rowOff>135889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120666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15239</xdr:rowOff>
    </xdr:from>
    <xdr:to>
      <xdr:col>69</xdr:col>
      <xdr:colOff>142875</xdr:colOff>
      <xdr:row>79</xdr:row>
      <xdr:rowOff>116839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101616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72199</xdr:rowOff>
    </xdr:from>
    <xdr:to>
      <xdr:col>29</xdr:col>
      <xdr:colOff>127000</xdr:colOff>
      <xdr:row>16</xdr:row>
      <xdr:rowOff>86550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63024"/>
          <a:ext cx="647700" cy="14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56975</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4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86550</xdr:rowOff>
    </xdr:from>
    <xdr:to>
      <xdr:col>26</xdr:col>
      <xdr:colOff>50800</xdr:colOff>
      <xdr:row>16</xdr:row>
      <xdr:rowOff>100508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77375"/>
          <a:ext cx="698500" cy="13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100508</xdr:rowOff>
    </xdr:from>
    <xdr:to>
      <xdr:col>22</xdr:col>
      <xdr:colOff>114300</xdr:colOff>
      <xdr:row>16</xdr:row>
      <xdr:rowOff>116053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91333"/>
          <a:ext cx="6985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116053</xdr:rowOff>
    </xdr:from>
    <xdr:to>
      <xdr:col>18</xdr:col>
      <xdr:colOff>177800</xdr:colOff>
      <xdr:row>16</xdr:row>
      <xdr:rowOff>143307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06878"/>
          <a:ext cx="698500" cy="27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170967</xdr:rowOff>
    </xdr:from>
    <xdr:to>
      <xdr:col>15</xdr:col>
      <xdr:colOff>101600</xdr:colOff>
      <xdr:row>17</xdr:row>
      <xdr:rowOff>101117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85894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21399</xdr:rowOff>
    </xdr:from>
    <xdr:to>
      <xdr:col>29</xdr:col>
      <xdr:colOff>177800</xdr:colOff>
      <xdr:row>16</xdr:row>
      <xdr:rowOff>122999</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1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37926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5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35750</xdr:rowOff>
    </xdr:from>
    <xdr:to>
      <xdr:col>26</xdr:col>
      <xdr:colOff>101600</xdr:colOff>
      <xdr:row>16</xdr:row>
      <xdr:rowOff>137350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2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147527</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9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49708</xdr:rowOff>
    </xdr:from>
    <xdr:to>
      <xdr:col>22</xdr:col>
      <xdr:colOff>165100</xdr:colOff>
      <xdr:row>16</xdr:row>
      <xdr:rowOff>151308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40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161485</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65253</xdr:rowOff>
    </xdr:from>
    <xdr:to>
      <xdr:col>19</xdr:col>
      <xdr:colOff>38100</xdr:colOff>
      <xdr:row>16</xdr:row>
      <xdr:rowOff>166853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56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5580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2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92507</xdr:rowOff>
    </xdr:from>
    <xdr:to>
      <xdr:col>15</xdr:col>
      <xdr:colOff>101600</xdr:colOff>
      <xdr:row>17</xdr:row>
      <xdr:rowOff>22657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83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32834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5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165268</xdr:rowOff>
    </xdr:from>
    <xdr:to>
      <xdr:col>29</xdr:col>
      <xdr:colOff>127000</xdr:colOff>
      <xdr:row>34</xdr:row>
      <xdr:rowOff>279293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432718"/>
          <a:ext cx="647700" cy="114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279293</xdr:rowOff>
    </xdr:from>
    <xdr:to>
      <xdr:col>26</xdr:col>
      <xdr:colOff>50800</xdr:colOff>
      <xdr:row>34</xdr:row>
      <xdr:rowOff>306200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546743"/>
          <a:ext cx="698500" cy="26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306200</xdr:rowOff>
    </xdr:from>
    <xdr:to>
      <xdr:col>22</xdr:col>
      <xdr:colOff>114300</xdr:colOff>
      <xdr:row>35</xdr:row>
      <xdr:rowOff>131641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573650"/>
          <a:ext cx="698500" cy="168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9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131641</xdr:rowOff>
    </xdr:from>
    <xdr:to>
      <xdr:col>18</xdr:col>
      <xdr:colOff>177800</xdr:colOff>
      <xdr:row>35</xdr:row>
      <xdr:rowOff>183213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741991"/>
          <a:ext cx="698500" cy="51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114468</xdr:rowOff>
    </xdr:from>
    <xdr:to>
      <xdr:col>29</xdr:col>
      <xdr:colOff>177800</xdr:colOff>
      <xdr:row>34</xdr:row>
      <xdr:rowOff>216068</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381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302445</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22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228493</xdr:rowOff>
    </xdr:from>
    <xdr:to>
      <xdr:col>26</xdr:col>
      <xdr:colOff>101600</xdr:colOff>
      <xdr:row>34</xdr:row>
      <xdr:rowOff>330093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495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340270</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264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255400</xdr:rowOff>
    </xdr:from>
    <xdr:to>
      <xdr:col>22</xdr:col>
      <xdr:colOff>165100</xdr:colOff>
      <xdr:row>35</xdr:row>
      <xdr:rowOff>14100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522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24277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29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80841</xdr:rowOff>
    </xdr:from>
    <xdr:to>
      <xdr:col>19</xdr:col>
      <xdr:colOff>38100</xdr:colOff>
      <xdr:row>35</xdr:row>
      <xdr:rowOff>182441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691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192618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46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132413</xdr:rowOff>
    </xdr:from>
    <xdr:to>
      <xdr:col>15</xdr:col>
      <xdr:colOff>101600</xdr:colOff>
      <xdr:row>35</xdr:row>
      <xdr:rowOff>234013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42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244190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51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14,693
14,405
75.18
9,575,593
9,240,660
295,583
6,073,086
12,099,706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133510</xdr:rowOff>
    </xdr:from>
    <xdr:to>
      <xdr:col>24</xdr:col>
      <xdr:colOff>63500</xdr:colOff>
      <xdr:row>35</xdr:row>
      <xdr:rowOff>153178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34260"/>
          <a:ext cx="838200" cy="1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153178</xdr:rowOff>
    </xdr:from>
    <xdr:to>
      <xdr:col>19</xdr:col>
      <xdr:colOff>177800</xdr:colOff>
      <xdr:row>36</xdr:row>
      <xdr:rowOff>1598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53928"/>
          <a:ext cx="889000" cy="1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1036</xdr:rowOff>
    </xdr:from>
    <xdr:to>
      <xdr:col>15</xdr:col>
      <xdr:colOff>50800</xdr:colOff>
      <xdr:row>36</xdr:row>
      <xdr:rowOff>1598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173236"/>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1036</xdr:rowOff>
    </xdr:from>
    <xdr:to>
      <xdr:col>10</xdr:col>
      <xdr:colOff>114300</xdr:colOff>
      <xdr:row>36</xdr:row>
      <xdr:rowOff>118088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73236"/>
          <a:ext cx="889000" cy="11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58693</xdr:rowOff>
    </xdr:from>
    <xdr:to>
      <xdr:col>6</xdr:col>
      <xdr:colOff>38100</xdr:colOff>
      <xdr:row>36</xdr:row>
      <xdr:rowOff>160293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5370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0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82710</xdr:rowOff>
    </xdr:from>
    <xdr:to>
      <xdr:col>24</xdr:col>
      <xdr:colOff>114300</xdr:colOff>
      <xdr:row>36</xdr:row>
      <xdr:rowOff>12860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8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105587</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3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102378</xdr:rowOff>
    </xdr:from>
    <xdr:to>
      <xdr:col>20</xdr:col>
      <xdr:colOff>38100</xdr:colOff>
      <xdr:row>36</xdr:row>
      <xdr:rowOff>32528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49055</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7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122248</xdr:rowOff>
    </xdr:from>
    <xdr:to>
      <xdr:col>15</xdr:col>
      <xdr:colOff>101600</xdr:colOff>
      <xdr:row>36</xdr:row>
      <xdr:rowOff>52398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2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43525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21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121686</xdr:rowOff>
    </xdr:from>
    <xdr:to>
      <xdr:col>10</xdr:col>
      <xdr:colOff>165100</xdr:colOff>
      <xdr:row>36</xdr:row>
      <xdr:rowOff>51836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2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42963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215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67288</xdr:rowOff>
    </xdr:from>
    <xdr:to>
      <xdr:col>6</xdr:col>
      <xdr:colOff>38100</xdr:colOff>
      <xdr:row>36</xdr:row>
      <xdr:rowOff>168888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3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160015</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3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71605</xdr:rowOff>
    </xdr:from>
    <xdr:to>
      <xdr:col>24</xdr:col>
      <xdr:colOff>63500</xdr:colOff>
      <xdr:row>56</xdr:row>
      <xdr:rowOff>83241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672805"/>
          <a:ext cx="8382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71605</xdr:rowOff>
    </xdr:from>
    <xdr:to>
      <xdr:col>19</xdr:col>
      <xdr:colOff>177800</xdr:colOff>
      <xdr:row>56</xdr:row>
      <xdr:rowOff>94058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72805"/>
          <a:ext cx="889000" cy="2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94058</xdr:rowOff>
    </xdr:from>
    <xdr:to>
      <xdr:col>15</xdr:col>
      <xdr:colOff>50800</xdr:colOff>
      <xdr:row>56</xdr:row>
      <xdr:rowOff>108820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95258"/>
          <a:ext cx="889000" cy="1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49266</xdr:rowOff>
    </xdr:from>
    <xdr:to>
      <xdr:col>10</xdr:col>
      <xdr:colOff>114300</xdr:colOff>
      <xdr:row>56</xdr:row>
      <xdr:rowOff>108820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650466"/>
          <a:ext cx="889000" cy="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62986</xdr:rowOff>
    </xdr:from>
    <xdr:to>
      <xdr:col>6</xdr:col>
      <xdr:colOff>38100</xdr:colOff>
      <xdr:row>56</xdr:row>
      <xdr:rowOff>164586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155713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32441</xdr:rowOff>
    </xdr:from>
    <xdr:to>
      <xdr:col>24</xdr:col>
      <xdr:colOff>114300</xdr:colOff>
      <xdr:row>56</xdr:row>
      <xdr:rowOff>134041</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3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10868</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1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20805</xdr:rowOff>
    </xdr:from>
    <xdr:to>
      <xdr:col>20</xdr:col>
      <xdr:colOff>38100</xdr:colOff>
      <xdr:row>56</xdr:row>
      <xdr:rowOff>122405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2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113532</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1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43258</xdr:rowOff>
    </xdr:from>
    <xdr:to>
      <xdr:col>15</xdr:col>
      <xdr:colOff>101600</xdr:colOff>
      <xdr:row>56</xdr:row>
      <xdr:rowOff>144858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4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135985</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58020</xdr:rowOff>
    </xdr:from>
    <xdr:to>
      <xdr:col>10</xdr:col>
      <xdr:colOff>165100</xdr:colOff>
      <xdr:row>56</xdr:row>
      <xdr:rowOff>159620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150747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5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169916</xdr:rowOff>
    </xdr:from>
    <xdr:to>
      <xdr:col>6</xdr:col>
      <xdr:colOff>38100</xdr:colOff>
      <xdr:row>56</xdr:row>
      <xdr:rowOff>100066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59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116593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37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104953</xdr:rowOff>
    </xdr:from>
    <xdr:to>
      <xdr:col>24</xdr:col>
      <xdr:colOff>63500</xdr:colOff>
      <xdr:row>77</xdr:row>
      <xdr:rowOff>105730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306603"/>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94529</xdr:rowOff>
    </xdr:from>
    <xdr:to>
      <xdr:col>19</xdr:col>
      <xdr:colOff>177800</xdr:colOff>
      <xdr:row>77</xdr:row>
      <xdr:rowOff>104953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3296179"/>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74366</xdr:rowOff>
    </xdr:from>
    <xdr:to>
      <xdr:col>15</xdr:col>
      <xdr:colOff>50800</xdr:colOff>
      <xdr:row>77</xdr:row>
      <xdr:rowOff>94529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276016"/>
          <a:ext cx="889000" cy="2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74366</xdr:rowOff>
    </xdr:from>
    <xdr:to>
      <xdr:col>10</xdr:col>
      <xdr:colOff>114300</xdr:colOff>
      <xdr:row>77</xdr:row>
      <xdr:rowOff>96038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276016"/>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137455</xdr:rowOff>
    </xdr:from>
    <xdr:to>
      <xdr:col>6</xdr:col>
      <xdr:colOff>38100</xdr:colOff>
      <xdr:row>77</xdr:row>
      <xdr:rowOff>67605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1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84131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54930</xdr:rowOff>
    </xdr:from>
    <xdr:to>
      <xdr:col>24</xdr:col>
      <xdr:colOff>114300</xdr:colOff>
      <xdr:row>77</xdr:row>
      <xdr:rowOff>156530</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2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33357</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54153</xdr:rowOff>
    </xdr:from>
    <xdr:to>
      <xdr:col>20</xdr:col>
      <xdr:colOff>38100</xdr:colOff>
      <xdr:row>77</xdr:row>
      <xdr:rowOff>155753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25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146880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34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43729</xdr:rowOff>
    </xdr:from>
    <xdr:to>
      <xdr:col>15</xdr:col>
      <xdr:colOff>101600</xdr:colOff>
      <xdr:row>77</xdr:row>
      <xdr:rowOff>145329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2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136456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33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23566</xdr:rowOff>
    </xdr:from>
    <xdr:to>
      <xdr:col>10</xdr:col>
      <xdr:colOff>165100</xdr:colOff>
      <xdr:row>77</xdr:row>
      <xdr:rowOff>125166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2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116293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31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45238</xdr:rowOff>
    </xdr:from>
    <xdr:to>
      <xdr:col>6</xdr:col>
      <xdr:colOff>38100</xdr:colOff>
      <xdr:row>77</xdr:row>
      <xdr:rowOff>146838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2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137965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33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138950</xdr:rowOff>
    </xdr:from>
    <xdr:to>
      <xdr:col>24</xdr:col>
      <xdr:colOff>63500</xdr:colOff>
      <xdr:row>96</xdr:row>
      <xdr:rowOff>68061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426700"/>
          <a:ext cx="838200" cy="10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37712</xdr:rowOff>
    </xdr:from>
    <xdr:to>
      <xdr:col>19</xdr:col>
      <xdr:colOff>177800</xdr:colOff>
      <xdr:row>96</xdr:row>
      <xdr:rowOff>68061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496912"/>
          <a:ext cx="889000" cy="3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37712</xdr:rowOff>
    </xdr:from>
    <xdr:to>
      <xdr:col>15</xdr:col>
      <xdr:colOff>50800</xdr:colOff>
      <xdr:row>97</xdr:row>
      <xdr:rowOff>28970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496912"/>
          <a:ext cx="889000" cy="16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28970</xdr:rowOff>
    </xdr:from>
    <xdr:to>
      <xdr:col>10</xdr:col>
      <xdr:colOff>114300</xdr:colOff>
      <xdr:row>97</xdr:row>
      <xdr:rowOff>46540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59620"/>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88150</xdr:rowOff>
    </xdr:from>
    <xdr:to>
      <xdr:col>24</xdr:col>
      <xdr:colOff>114300</xdr:colOff>
      <xdr:row>96</xdr:row>
      <xdr:rowOff>18300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66577</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5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17261</xdr:rowOff>
    </xdr:from>
    <xdr:to>
      <xdr:col>20</xdr:col>
      <xdr:colOff>38100</xdr:colOff>
      <xdr:row>96</xdr:row>
      <xdr:rowOff>118861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109988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6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158362</xdr:rowOff>
    </xdr:from>
    <xdr:to>
      <xdr:col>15</xdr:col>
      <xdr:colOff>101600</xdr:colOff>
      <xdr:row>96</xdr:row>
      <xdr:rowOff>88512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44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79639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53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149620</xdr:rowOff>
    </xdr:from>
    <xdr:to>
      <xdr:col>10</xdr:col>
      <xdr:colOff>165100</xdr:colOff>
      <xdr:row>97</xdr:row>
      <xdr:rowOff>79770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70897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70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167190</xdr:rowOff>
    </xdr:from>
    <xdr:to>
      <xdr:col>6</xdr:col>
      <xdr:colOff>38100</xdr:colOff>
      <xdr:row>97</xdr:row>
      <xdr:rowOff>97340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88467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71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168138</xdr:rowOff>
    </xdr:from>
    <xdr:to>
      <xdr:col>55</xdr:col>
      <xdr:colOff>0</xdr:colOff>
      <xdr:row>36</xdr:row>
      <xdr:rowOff>50706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168888"/>
          <a:ext cx="838200" cy="5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148926</xdr:rowOff>
    </xdr:from>
    <xdr:to>
      <xdr:col>50</xdr:col>
      <xdr:colOff>114300</xdr:colOff>
      <xdr:row>35</xdr:row>
      <xdr:rowOff>168138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149676"/>
          <a:ext cx="889000" cy="1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53746</xdr:rowOff>
    </xdr:from>
    <xdr:to>
      <xdr:col>45</xdr:col>
      <xdr:colOff>177800</xdr:colOff>
      <xdr:row>35</xdr:row>
      <xdr:rowOff>148926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711596"/>
          <a:ext cx="889000" cy="43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53746</xdr:rowOff>
    </xdr:from>
    <xdr:to>
      <xdr:col>41</xdr:col>
      <xdr:colOff>50800</xdr:colOff>
      <xdr:row>36</xdr:row>
      <xdr:rowOff>94423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711596"/>
          <a:ext cx="889000" cy="55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32388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171356</xdr:rowOff>
    </xdr:from>
    <xdr:to>
      <xdr:col>55</xdr:col>
      <xdr:colOff>50800</xdr:colOff>
      <xdr:row>36</xdr:row>
      <xdr:rowOff>101506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149783</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5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117338</xdr:rowOff>
    </xdr:from>
    <xdr:to>
      <xdr:col>50</xdr:col>
      <xdr:colOff>165100</xdr:colOff>
      <xdr:row>36</xdr:row>
      <xdr:rowOff>47488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1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38615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21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98126</xdr:rowOff>
    </xdr:from>
    <xdr:to>
      <xdr:col>46</xdr:col>
      <xdr:colOff>38100</xdr:colOff>
      <xdr:row>36</xdr:row>
      <xdr:rowOff>28276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0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44803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874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2946</xdr:rowOff>
    </xdr:from>
    <xdr:to>
      <xdr:col>41</xdr:col>
      <xdr:colOff>101600</xdr:colOff>
      <xdr:row>33</xdr:row>
      <xdr:rowOff>104546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6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95673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75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43623</xdr:rowOff>
    </xdr:from>
    <xdr:to>
      <xdr:col>36</xdr:col>
      <xdr:colOff>165100</xdr:colOff>
      <xdr:row>36</xdr:row>
      <xdr:rowOff>145223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161750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9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156728</xdr:rowOff>
    </xdr:from>
    <xdr:to>
      <xdr:col>55</xdr:col>
      <xdr:colOff>0</xdr:colOff>
      <xdr:row>58</xdr:row>
      <xdr:rowOff>170626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10100828"/>
          <a:ext cx="8382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109413</xdr:rowOff>
    </xdr:from>
    <xdr:to>
      <xdr:col>50</xdr:col>
      <xdr:colOff>114300</xdr:colOff>
      <xdr:row>58</xdr:row>
      <xdr:rowOff>170626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53513"/>
          <a:ext cx="889000" cy="6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109413</xdr:rowOff>
    </xdr:from>
    <xdr:to>
      <xdr:col>45</xdr:col>
      <xdr:colOff>177800</xdr:colOff>
      <xdr:row>58</xdr:row>
      <xdr:rowOff>124772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10053513"/>
          <a:ext cx="889000" cy="1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34427</xdr:rowOff>
    </xdr:from>
    <xdr:to>
      <xdr:col>41</xdr:col>
      <xdr:colOff>50800</xdr:colOff>
      <xdr:row>58</xdr:row>
      <xdr:rowOff>124772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635627"/>
          <a:ext cx="889000" cy="43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105346</xdr:rowOff>
    </xdr:from>
    <xdr:to>
      <xdr:col>36</xdr:col>
      <xdr:colOff>165100</xdr:colOff>
      <xdr:row>58</xdr:row>
      <xdr:rowOff>35496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26623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9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105928</xdr:rowOff>
    </xdr:from>
    <xdr:to>
      <xdr:col>55</xdr:col>
      <xdr:colOff>50800</xdr:colOff>
      <xdr:row>59</xdr:row>
      <xdr:rowOff>36078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5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20855</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119826</xdr:rowOff>
    </xdr:from>
    <xdr:to>
      <xdr:col>50</xdr:col>
      <xdr:colOff>165100</xdr:colOff>
      <xdr:row>59</xdr:row>
      <xdr:rowOff>49976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6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41103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58613</xdr:rowOff>
    </xdr:from>
    <xdr:to>
      <xdr:col>46</xdr:col>
      <xdr:colOff>38100</xdr:colOff>
      <xdr:row>58</xdr:row>
      <xdr:rowOff>160213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151340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9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73972</xdr:rowOff>
    </xdr:from>
    <xdr:to>
      <xdr:col>41</xdr:col>
      <xdr:colOff>101600</xdr:colOff>
      <xdr:row>59</xdr:row>
      <xdr:rowOff>4122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1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166699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155077</xdr:rowOff>
    </xdr:from>
    <xdr:to>
      <xdr:col>36</xdr:col>
      <xdr:colOff>165100</xdr:colOff>
      <xdr:row>56</xdr:row>
      <xdr:rowOff>85227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58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101754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36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90616</xdr:rowOff>
    </xdr:from>
    <xdr:to>
      <xdr:col>55</xdr:col>
      <xdr:colOff>0</xdr:colOff>
      <xdr:row>79</xdr:row>
      <xdr:rowOff>91411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635166"/>
          <a:ext cx="838200"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113737</xdr:rowOff>
    </xdr:from>
    <xdr:to>
      <xdr:col>50</xdr:col>
      <xdr:colOff>114300</xdr:colOff>
      <xdr:row>79</xdr:row>
      <xdr:rowOff>91411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486837"/>
          <a:ext cx="889000" cy="14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113737</xdr:rowOff>
    </xdr:from>
    <xdr:to>
      <xdr:col>45</xdr:col>
      <xdr:colOff>177800</xdr:colOff>
      <xdr:row>79</xdr:row>
      <xdr:rowOff>39943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86837"/>
          <a:ext cx="889000" cy="9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142487</xdr:rowOff>
    </xdr:from>
    <xdr:to>
      <xdr:col>41</xdr:col>
      <xdr:colOff>50800</xdr:colOff>
      <xdr:row>79</xdr:row>
      <xdr:rowOff>39943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2143987"/>
          <a:ext cx="889000" cy="144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55513</xdr:rowOff>
    </xdr:from>
    <xdr:to>
      <xdr:col>36</xdr:col>
      <xdr:colOff>165100</xdr:colOff>
      <xdr:row>77</xdr:row>
      <xdr:rowOff>157113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148240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34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39816</xdr:rowOff>
    </xdr:from>
    <xdr:to>
      <xdr:col>55</xdr:col>
      <xdr:colOff>50800</xdr:colOff>
      <xdr:row>79</xdr:row>
      <xdr:rowOff>141416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8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126193</xdr:rowOff>
    </xdr:from>
    <xdr:ext cx="378565"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9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40611</xdr:rowOff>
    </xdr:from>
    <xdr:to>
      <xdr:col>50</xdr:col>
      <xdr:colOff>165100</xdr:colOff>
      <xdr:row>79</xdr:row>
      <xdr:rowOff>142211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8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133338</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50017" y="13677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62937</xdr:rowOff>
    </xdr:from>
    <xdr:to>
      <xdr:col>46</xdr:col>
      <xdr:colOff>38100</xdr:colOff>
      <xdr:row>78</xdr:row>
      <xdr:rowOff>164537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3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155664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2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160593</xdr:rowOff>
    </xdr:from>
    <xdr:to>
      <xdr:col>41</xdr:col>
      <xdr:colOff>101600</xdr:colOff>
      <xdr:row>79</xdr:row>
      <xdr:rowOff>90743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81870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2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91687</xdr:rowOff>
    </xdr:from>
    <xdr:to>
      <xdr:col>36</xdr:col>
      <xdr:colOff>165100</xdr:colOff>
      <xdr:row>71</xdr:row>
      <xdr:rowOff>21837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09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38364</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672795" y="1186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17340</xdr:rowOff>
    </xdr:from>
    <xdr:to>
      <xdr:col>55</xdr:col>
      <xdr:colOff>0</xdr:colOff>
      <xdr:row>98</xdr:row>
      <xdr:rowOff>21975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19440"/>
          <a:ext cx="8382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21975</xdr:rowOff>
    </xdr:from>
    <xdr:to>
      <xdr:col>50</xdr:col>
      <xdr:colOff>114300</xdr:colOff>
      <xdr:row>98</xdr:row>
      <xdr:rowOff>27325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824075"/>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17774</xdr:rowOff>
    </xdr:from>
    <xdr:to>
      <xdr:col>45</xdr:col>
      <xdr:colOff>177800</xdr:colOff>
      <xdr:row>98</xdr:row>
      <xdr:rowOff>27325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819874"/>
          <a:ext cx="889000" cy="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17774</xdr:rowOff>
    </xdr:from>
    <xdr:to>
      <xdr:col>41</xdr:col>
      <xdr:colOff>50800</xdr:colOff>
      <xdr:row>98</xdr:row>
      <xdr:rowOff>28084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819874"/>
          <a:ext cx="889000" cy="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52805</xdr:rowOff>
    </xdr:from>
    <xdr:to>
      <xdr:col>36</xdr:col>
      <xdr:colOff>165100</xdr:colOff>
      <xdr:row>97</xdr:row>
      <xdr:rowOff>154405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137990</xdr:rowOff>
    </xdr:from>
    <xdr:to>
      <xdr:col>55</xdr:col>
      <xdr:colOff>50800</xdr:colOff>
      <xdr:row>98</xdr:row>
      <xdr:rowOff>68140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6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52917</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8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142625</xdr:rowOff>
    </xdr:from>
    <xdr:to>
      <xdr:col>50</xdr:col>
      <xdr:colOff>165100</xdr:colOff>
      <xdr:row>98</xdr:row>
      <xdr:rowOff>72775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7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63902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6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147975</xdr:rowOff>
    </xdr:from>
    <xdr:to>
      <xdr:col>46</xdr:col>
      <xdr:colOff>38100</xdr:colOff>
      <xdr:row>98</xdr:row>
      <xdr:rowOff>78125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69252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7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138424</xdr:rowOff>
    </xdr:from>
    <xdr:to>
      <xdr:col>41</xdr:col>
      <xdr:colOff>101600</xdr:colOff>
      <xdr:row>98</xdr:row>
      <xdr:rowOff>68574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6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59701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148734</xdr:rowOff>
    </xdr:from>
    <xdr:to>
      <xdr:col>36</xdr:col>
      <xdr:colOff>165100</xdr:colOff>
      <xdr:row>98</xdr:row>
      <xdr:rowOff>78884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70011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7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130670</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45770"/>
          <a:ext cx="8382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130670</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645770"/>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75189</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590289"/>
          <a:ext cx="889000" cy="6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64857</xdr:rowOff>
    </xdr:from>
    <xdr:to>
      <xdr:col>71</xdr:col>
      <xdr:colOff>177800</xdr:colOff>
      <xdr:row>38</xdr:row>
      <xdr:rowOff>75189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579957"/>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121613</xdr:rowOff>
    </xdr:from>
    <xdr:to>
      <xdr:col>67</xdr:col>
      <xdr:colOff>101600</xdr:colOff>
      <xdr:row>38</xdr:row>
      <xdr:rowOff>51763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68290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4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79870</xdr:rowOff>
    </xdr:from>
    <xdr:to>
      <xdr:col>81</xdr:col>
      <xdr:colOff>101600</xdr:colOff>
      <xdr:row>39</xdr:row>
      <xdr:rowOff>10020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1147</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687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24389</xdr:rowOff>
    </xdr:from>
    <xdr:to>
      <xdr:col>72</xdr:col>
      <xdr:colOff>38100</xdr:colOff>
      <xdr:row>38</xdr:row>
      <xdr:rowOff>125989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3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117116</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63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14057</xdr:rowOff>
    </xdr:from>
    <xdr:to>
      <xdr:col>67</xdr:col>
      <xdr:colOff>101600</xdr:colOff>
      <xdr:row>38</xdr:row>
      <xdr:rowOff>115657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106784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62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12770</xdr:rowOff>
    </xdr:from>
    <xdr:to>
      <xdr:col>85</xdr:col>
      <xdr:colOff>127000</xdr:colOff>
      <xdr:row>75</xdr:row>
      <xdr:rowOff>50512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2871520"/>
          <a:ext cx="838200" cy="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50512</xdr:rowOff>
    </xdr:from>
    <xdr:to>
      <xdr:col>81</xdr:col>
      <xdr:colOff>50800</xdr:colOff>
      <xdr:row>75</xdr:row>
      <xdr:rowOff>95969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2909262"/>
          <a:ext cx="889000" cy="4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95969</xdr:rowOff>
    </xdr:from>
    <xdr:to>
      <xdr:col>76</xdr:col>
      <xdr:colOff>114300</xdr:colOff>
      <xdr:row>75</xdr:row>
      <xdr:rowOff>128710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2954719"/>
          <a:ext cx="889000" cy="3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128710</xdr:rowOff>
    </xdr:from>
    <xdr:to>
      <xdr:col>71</xdr:col>
      <xdr:colOff>177800</xdr:colOff>
      <xdr:row>75</xdr:row>
      <xdr:rowOff>161525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2987460"/>
          <a:ext cx="889000" cy="3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19079</xdr:rowOff>
    </xdr:from>
    <xdr:to>
      <xdr:col>67</xdr:col>
      <xdr:colOff>101600</xdr:colOff>
      <xdr:row>76</xdr:row>
      <xdr:rowOff>120679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4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111806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314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133420</xdr:rowOff>
    </xdr:from>
    <xdr:to>
      <xdr:col>85</xdr:col>
      <xdr:colOff>177800</xdr:colOff>
      <xdr:row>75</xdr:row>
      <xdr:rowOff>63570</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8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156297</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67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171162</xdr:rowOff>
    </xdr:from>
    <xdr:to>
      <xdr:col>81</xdr:col>
      <xdr:colOff>101600</xdr:colOff>
      <xdr:row>75</xdr:row>
      <xdr:rowOff>101312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8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117839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3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45169</xdr:rowOff>
    </xdr:from>
    <xdr:to>
      <xdr:col>76</xdr:col>
      <xdr:colOff>165100</xdr:colOff>
      <xdr:row>75</xdr:row>
      <xdr:rowOff>146769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90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163296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67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77910</xdr:rowOff>
    </xdr:from>
    <xdr:to>
      <xdr:col>72</xdr:col>
      <xdr:colOff>38100</xdr:colOff>
      <xdr:row>76</xdr:row>
      <xdr:rowOff>8060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93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24587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71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110726</xdr:rowOff>
    </xdr:from>
    <xdr:to>
      <xdr:col>67</xdr:col>
      <xdr:colOff>101600</xdr:colOff>
      <xdr:row>76</xdr:row>
      <xdr:rowOff>40875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9694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57403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74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15070</xdr:rowOff>
    </xdr:from>
    <xdr:to>
      <xdr:col>85</xdr:col>
      <xdr:colOff>127000</xdr:colOff>
      <xdr:row>99</xdr:row>
      <xdr:rowOff>23442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988620"/>
          <a:ext cx="838200" cy="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3755</xdr:rowOff>
    </xdr:from>
    <xdr:to>
      <xdr:col>81</xdr:col>
      <xdr:colOff>50800</xdr:colOff>
      <xdr:row>99</xdr:row>
      <xdr:rowOff>23442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977305"/>
          <a:ext cx="889000" cy="1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3755</xdr:rowOff>
    </xdr:from>
    <xdr:to>
      <xdr:col>76</xdr:col>
      <xdr:colOff>114300</xdr:colOff>
      <xdr:row>99</xdr:row>
      <xdr:rowOff>34632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977305"/>
          <a:ext cx="889000" cy="3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6632</xdr:rowOff>
    </xdr:from>
    <xdr:to>
      <xdr:col>71</xdr:col>
      <xdr:colOff>177800</xdr:colOff>
      <xdr:row>99</xdr:row>
      <xdr:rowOff>34632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980182"/>
          <a:ext cx="889000" cy="2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72890</xdr:rowOff>
    </xdr:from>
    <xdr:to>
      <xdr:col>67</xdr:col>
      <xdr:colOff>101600</xdr:colOff>
      <xdr:row>99</xdr:row>
      <xdr:rowOff>3040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7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19567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5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135720</xdr:rowOff>
    </xdr:from>
    <xdr:to>
      <xdr:col>85</xdr:col>
      <xdr:colOff>177800</xdr:colOff>
      <xdr:row>99</xdr:row>
      <xdr:rowOff>65870</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50647</xdr:rowOff>
    </xdr:from>
    <xdr:ext cx="469744"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144092</xdr:rowOff>
    </xdr:from>
    <xdr:to>
      <xdr:col>81</xdr:col>
      <xdr:colOff>101600</xdr:colOff>
      <xdr:row>99</xdr:row>
      <xdr:rowOff>74242</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65369</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46428" y="1703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124405</xdr:rowOff>
    </xdr:from>
    <xdr:to>
      <xdr:col>76</xdr:col>
      <xdr:colOff>165100</xdr:colOff>
      <xdr:row>99</xdr:row>
      <xdr:rowOff>54555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9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45682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701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155282</xdr:rowOff>
    </xdr:from>
    <xdr:to>
      <xdr:col>72</xdr:col>
      <xdr:colOff>38100</xdr:colOff>
      <xdr:row>99</xdr:row>
      <xdr:rowOff>85432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5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76559</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705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127282</xdr:rowOff>
    </xdr:from>
    <xdr:to>
      <xdr:col>67</xdr:col>
      <xdr:colOff>101600</xdr:colOff>
      <xdr:row>99</xdr:row>
      <xdr:rowOff>57432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2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48559</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702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164064</xdr:rowOff>
    </xdr:from>
    <xdr:to>
      <xdr:col>98</xdr:col>
      <xdr:colOff>38100</xdr:colOff>
      <xdr:row>38</xdr:row>
      <xdr:rowOff>94214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110741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27839</xdr:rowOff>
    </xdr:from>
    <xdr:to>
      <xdr:col>116</xdr:col>
      <xdr:colOff>63500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143389"/>
          <a:ext cx="8382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115697</xdr:rowOff>
    </xdr:from>
    <xdr:to>
      <xdr:col>107</xdr:col>
      <xdr:colOff>50800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9545447"/>
          <a:ext cx="889000" cy="61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62662</xdr:rowOff>
    </xdr:from>
    <xdr:to>
      <xdr:col>102</xdr:col>
      <xdr:colOff>114300</xdr:colOff>
      <xdr:row>55</xdr:row>
      <xdr:rowOff>115697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9492412"/>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151147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99187</xdr:rowOff>
    </xdr:from>
    <xdr:to>
      <xdr:col>98</xdr:col>
      <xdr:colOff>38100</xdr:colOff>
      <xdr:row>59</xdr:row>
      <xdr:rowOff>29337</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20464</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101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148489</xdr:rowOff>
    </xdr:from>
    <xdr:to>
      <xdr:col>116</xdr:col>
      <xdr:colOff>114300</xdr:colOff>
      <xdr:row>59</xdr:row>
      <xdr:rowOff>78639</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9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63416</xdr:rowOff>
    </xdr:from>
    <xdr:ext cx="378565"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07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64897</xdr:rowOff>
    </xdr:from>
    <xdr:to>
      <xdr:col>102</xdr:col>
      <xdr:colOff>165100</xdr:colOff>
      <xdr:row>55</xdr:row>
      <xdr:rowOff>166497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949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11574</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278111" y="926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11862</xdr:rowOff>
    </xdr:from>
    <xdr:to>
      <xdr:col>98</xdr:col>
      <xdr:colOff>38100</xdr:colOff>
      <xdr:row>55</xdr:row>
      <xdr:rowOff>113462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94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129989</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389111" y="921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163714</xdr:rowOff>
    </xdr:from>
    <xdr:to>
      <xdr:col>116</xdr:col>
      <xdr:colOff>63500</xdr:colOff>
      <xdr:row>73</xdr:row>
      <xdr:rowOff>44014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508114"/>
          <a:ext cx="838200" cy="5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17334</xdr:rowOff>
    </xdr:from>
    <xdr:to>
      <xdr:col>111</xdr:col>
      <xdr:colOff>177800</xdr:colOff>
      <xdr:row>73</xdr:row>
      <xdr:rowOff>44014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2533184"/>
          <a:ext cx="889000" cy="2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17334</xdr:rowOff>
    </xdr:from>
    <xdr:to>
      <xdr:col>107</xdr:col>
      <xdr:colOff>50800</xdr:colOff>
      <xdr:row>73</xdr:row>
      <xdr:rowOff>30103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533184"/>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30103</xdr:rowOff>
    </xdr:from>
    <xdr:to>
      <xdr:col>102</xdr:col>
      <xdr:colOff>114300</xdr:colOff>
      <xdr:row>73</xdr:row>
      <xdr:rowOff>76399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545953"/>
          <a:ext cx="889000" cy="4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69306</xdr:rowOff>
    </xdr:from>
    <xdr:to>
      <xdr:col>98</xdr:col>
      <xdr:colOff>38100</xdr:colOff>
      <xdr:row>75</xdr:row>
      <xdr:rowOff>170906</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162033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112914</xdr:rowOff>
    </xdr:from>
    <xdr:to>
      <xdr:col>116</xdr:col>
      <xdr:colOff>114300</xdr:colOff>
      <xdr:row>73</xdr:row>
      <xdr:rowOff>43064</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45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135791</xdr:rowOff>
    </xdr:from>
    <xdr:ext cx="599010"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30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164664</xdr:rowOff>
    </xdr:from>
    <xdr:to>
      <xdr:col>112</xdr:col>
      <xdr:colOff>38100</xdr:colOff>
      <xdr:row>73</xdr:row>
      <xdr:rowOff>94814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5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111341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28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137984</xdr:rowOff>
    </xdr:from>
    <xdr:to>
      <xdr:col>107</xdr:col>
      <xdr:colOff>101600</xdr:colOff>
      <xdr:row>73</xdr:row>
      <xdr:rowOff>68134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48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84661</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34795" y="12257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150753</xdr:rowOff>
    </xdr:from>
    <xdr:to>
      <xdr:col>102</xdr:col>
      <xdr:colOff>165100</xdr:colOff>
      <xdr:row>73</xdr:row>
      <xdr:rowOff>80903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4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97430</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27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25599</xdr:rowOff>
    </xdr:from>
    <xdr:to>
      <xdr:col>98</xdr:col>
      <xdr:colOff>38100</xdr:colOff>
      <xdr:row>73</xdr:row>
      <xdr:rowOff>127199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54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143726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31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628,916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ついては、保有する施設数が多く、施設専従の会計年度任用職員が多いこと等により類似団体平均を上回る状況となっている。行財政改革推進計画に基づき、会計年度任用職員を含めた職員数の適正化を図る中で、人件費の削減に努め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繰出金については、類似団体平均を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上回る状況となっている。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公営企業会計等の健全化・適正化や、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年度からの国民健康保険税の税率を標準税率へ引き上げていくこと等により、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普通会計の負担額の抑制に努める。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公債費については、大型の単独事業である生涯学習センター整備事業の元金償還が本格化したことにより、類似団体平均を上回る状況となっている。計画的な新発債発行等により、令和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年度をピークに減少していく見込みとなっている。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14,693
14,405
75.18
9,575,593
9,240,660
295,583
6,073,086
12,099,706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84074</xdr:rowOff>
    </xdr:from>
    <xdr:to>
      <xdr:col>24</xdr:col>
      <xdr:colOff>63500</xdr:colOff>
      <xdr:row>38</xdr:row>
      <xdr:rowOff>95504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56274"/>
          <a:ext cx="8382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84074</xdr:rowOff>
    </xdr:from>
    <xdr:to>
      <xdr:col>19</xdr:col>
      <xdr:colOff>177800</xdr:colOff>
      <xdr:row>38</xdr:row>
      <xdr:rowOff>157035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56274"/>
          <a:ext cx="889000" cy="41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151892</xdr:rowOff>
    </xdr:from>
    <xdr:to>
      <xdr:col>15</xdr:col>
      <xdr:colOff>50800</xdr:colOff>
      <xdr:row>38</xdr:row>
      <xdr:rowOff>157035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666992"/>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141986</xdr:rowOff>
    </xdr:from>
    <xdr:to>
      <xdr:col>10</xdr:col>
      <xdr:colOff>114300</xdr:colOff>
      <xdr:row>38</xdr:row>
      <xdr:rowOff>151892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65708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162242</xdr:rowOff>
    </xdr:from>
    <xdr:to>
      <xdr:col>6</xdr:col>
      <xdr:colOff>38100</xdr:colOff>
      <xdr:row>37</xdr:row>
      <xdr:rowOff>92392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108919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44704</xdr:rowOff>
    </xdr:from>
    <xdr:to>
      <xdr:col>24</xdr:col>
      <xdr:colOff>114300</xdr:colOff>
      <xdr:row>38</xdr:row>
      <xdr:rowOff>146304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131081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7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33274</xdr:rowOff>
    </xdr:from>
    <xdr:to>
      <xdr:col>20</xdr:col>
      <xdr:colOff>38100</xdr:colOff>
      <xdr:row>36</xdr:row>
      <xdr:rowOff>134874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126001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106235</xdr:rowOff>
    </xdr:from>
    <xdr:to>
      <xdr:col>15</xdr:col>
      <xdr:colOff>101600</xdr:colOff>
      <xdr:row>39</xdr:row>
      <xdr:rowOff>36385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6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27512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71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101092</xdr:rowOff>
    </xdr:from>
    <xdr:to>
      <xdr:col>10</xdr:col>
      <xdr:colOff>165100</xdr:colOff>
      <xdr:row>39</xdr:row>
      <xdr:rowOff>31242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22369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70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91186</xdr:rowOff>
    </xdr:from>
    <xdr:to>
      <xdr:col>6</xdr:col>
      <xdr:colOff>38100</xdr:colOff>
      <xdr:row>39</xdr:row>
      <xdr:rowOff>21336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12463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109214</xdr:rowOff>
    </xdr:from>
    <xdr:to>
      <xdr:col>24</xdr:col>
      <xdr:colOff>63500</xdr:colOff>
      <xdr:row>57</xdr:row>
      <xdr:rowOff>121316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81864"/>
          <a:ext cx="838200" cy="1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109214</xdr:rowOff>
    </xdr:from>
    <xdr:to>
      <xdr:col>19</xdr:col>
      <xdr:colOff>177800</xdr:colOff>
      <xdr:row>57</xdr:row>
      <xdr:rowOff>127246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81864"/>
          <a:ext cx="889000" cy="1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77928</xdr:rowOff>
    </xdr:from>
    <xdr:to>
      <xdr:col>15</xdr:col>
      <xdr:colOff>50800</xdr:colOff>
      <xdr:row>57</xdr:row>
      <xdr:rowOff>127246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79128"/>
          <a:ext cx="889000" cy="22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77928</xdr:rowOff>
    </xdr:from>
    <xdr:to>
      <xdr:col>10</xdr:col>
      <xdr:colOff>114300</xdr:colOff>
      <xdr:row>57</xdr:row>
      <xdr:rowOff>123238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79128"/>
          <a:ext cx="889000" cy="21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40876</xdr:rowOff>
    </xdr:from>
    <xdr:to>
      <xdr:col>6</xdr:col>
      <xdr:colOff>38100</xdr:colOff>
      <xdr:row>57</xdr:row>
      <xdr:rowOff>142476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159003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70516</xdr:rowOff>
    </xdr:from>
    <xdr:to>
      <xdr:col>24</xdr:col>
      <xdr:colOff>114300</xdr:colOff>
      <xdr:row>58</xdr:row>
      <xdr:rowOff>666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156893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5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58414</xdr:rowOff>
    </xdr:from>
    <xdr:to>
      <xdr:col>20</xdr:col>
      <xdr:colOff>38100</xdr:colOff>
      <xdr:row>57</xdr:row>
      <xdr:rowOff>160014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3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151141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76446</xdr:rowOff>
    </xdr:from>
    <xdr:to>
      <xdr:col>15</xdr:col>
      <xdr:colOff>101600</xdr:colOff>
      <xdr:row>58</xdr:row>
      <xdr:rowOff>6596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4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169173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4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27128</xdr:rowOff>
    </xdr:from>
    <xdr:to>
      <xdr:col>10</xdr:col>
      <xdr:colOff>165100</xdr:colOff>
      <xdr:row>56</xdr:row>
      <xdr:rowOff>128728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119855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2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72438</xdr:rowOff>
    </xdr:from>
    <xdr:to>
      <xdr:col>6</xdr:col>
      <xdr:colOff>38100</xdr:colOff>
      <xdr:row>58</xdr:row>
      <xdr:rowOff>2588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4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165165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3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26415</xdr:rowOff>
    </xdr:from>
    <xdr:to>
      <xdr:col>24</xdr:col>
      <xdr:colOff>63500</xdr:colOff>
      <xdr:row>76</xdr:row>
      <xdr:rowOff>77896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56615"/>
          <a:ext cx="838200" cy="5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63548</xdr:rowOff>
    </xdr:from>
    <xdr:to>
      <xdr:col>19</xdr:col>
      <xdr:colOff>177800</xdr:colOff>
      <xdr:row>76</xdr:row>
      <xdr:rowOff>77896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093748"/>
          <a:ext cx="889000" cy="1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63548</xdr:rowOff>
    </xdr:from>
    <xdr:to>
      <xdr:col>15</xdr:col>
      <xdr:colOff>50800</xdr:colOff>
      <xdr:row>77</xdr:row>
      <xdr:rowOff>1805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93748"/>
          <a:ext cx="889000" cy="10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1805</xdr:rowOff>
    </xdr:from>
    <xdr:to>
      <xdr:col>10</xdr:col>
      <xdr:colOff>114300</xdr:colOff>
      <xdr:row>77</xdr:row>
      <xdr:rowOff>50344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03455"/>
          <a:ext cx="889000" cy="4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34553</xdr:rowOff>
    </xdr:from>
    <xdr:to>
      <xdr:col>6</xdr:col>
      <xdr:colOff>38100</xdr:colOff>
      <xdr:row>77</xdr:row>
      <xdr:rowOff>136153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3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127280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32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147065</xdr:rowOff>
    </xdr:from>
    <xdr:to>
      <xdr:col>24</xdr:col>
      <xdr:colOff>114300</xdr:colOff>
      <xdr:row>76</xdr:row>
      <xdr:rowOff>77215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169942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5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27096</xdr:rowOff>
    </xdr:from>
    <xdr:to>
      <xdr:col>20</xdr:col>
      <xdr:colOff>38100</xdr:colOff>
      <xdr:row>76</xdr:row>
      <xdr:rowOff>128696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145223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3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12748</xdr:rowOff>
    </xdr:from>
    <xdr:to>
      <xdr:col>15</xdr:col>
      <xdr:colOff>101600</xdr:colOff>
      <xdr:row>76</xdr:row>
      <xdr:rowOff>114348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4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130876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1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122455</xdr:rowOff>
    </xdr:from>
    <xdr:to>
      <xdr:col>10</xdr:col>
      <xdr:colOff>165100</xdr:colOff>
      <xdr:row>77</xdr:row>
      <xdr:rowOff>52605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69131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9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170994</xdr:rowOff>
    </xdr:from>
    <xdr:to>
      <xdr:col>6</xdr:col>
      <xdr:colOff>38100</xdr:colOff>
      <xdr:row>77</xdr:row>
      <xdr:rowOff>101144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0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117671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9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134465</xdr:rowOff>
    </xdr:from>
    <xdr:to>
      <xdr:col>24</xdr:col>
      <xdr:colOff>63500</xdr:colOff>
      <xdr:row>96</xdr:row>
      <xdr:rowOff>160220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593665"/>
          <a:ext cx="8382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119470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134465</xdr:rowOff>
    </xdr:from>
    <xdr:to>
      <xdr:col>19</xdr:col>
      <xdr:colOff>177800</xdr:colOff>
      <xdr:row>96</xdr:row>
      <xdr:rowOff>144413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93665"/>
          <a:ext cx="889000" cy="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99957</xdr:rowOff>
    </xdr:from>
    <xdr:to>
      <xdr:col>15</xdr:col>
      <xdr:colOff>50800</xdr:colOff>
      <xdr:row>96</xdr:row>
      <xdr:rowOff>144413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559157"/>
          <a:ext cx="889000" cy="4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70375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83714</xdr:rowOff>
    </xdr:from>
    <xdr:to>
      <xdr:col>10</xdr:col>
      <xdr:colOff>114300</xdr:colOff>
      <xdr:row>96</xdr:row>
      <xdr:rowOff>99957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542914"/>
          <a:ext cx="889000" cy="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146618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20940</xdr:rowOff>
    </xdr:from>
    <xdr:to>
      <xdr:col>6</xdr:col>
      <xdr:colOff>38100</xdr:colOff>
      <xdr:row>98</xdr:row>
      <xdr:rowOff>122540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2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113667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91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109420</xdr:rowOff>
    </xdr:from>
    <xdr:to>
      <xdr:col>24</xdr:col>
      <xdr:colOff>114300</xdr:colOff>
      <xdr:row>97</xdr:row>
      <xdr:rowOff>39570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132297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83665</xdr:rowOff>
    </xdr:from>
    <xdr:to>
      <xdr:col>20</xdr:col>
      <xdr:colOff>38100</xdr:colOff>
      <xdr:row>97</xdr:row>
      <xdr:rowOff>13815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30342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3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93613</xdr:rowOff>
    </xdr:from>
    <xdr:to>
      <xdr:col>15</xdr:col>
      <xdr:colOff>101600</xdr:colOff>
      <xdr:row>97</xdr:row>
      <xdr:rowOff>23763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5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40290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3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49157</xdr:rowOff>
    </xdr:from>
    <xdr:to>
      <xdr:col>10</xdr:col>
      <xdr:colOff>165100</xdr:colOff>
      <xdr:row>96</xdr:row>
      <xdr:rowOff>150757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0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167284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8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32914</xdr:rowOff>
    </xdr:from>
    <xdr:to>
      <xdr:col>6</xdr:col>
      <xdr:colOff>38100</xdr:colOff>
      <xdr:row>96</xdr:row>
      <xdr:rowOff>134514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151041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6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109329</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110079"/>
          <a:ext cx="838200" cy="67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109329</xdr:rowOff>
    </xdr:from>
    <xdr:to>
      <xdr:col>50</xdr:col>
      <xdr:colOff>114300</xdr:colOff>
      <xdr:row>35</xdr:row>
      <xdr:rowOff>161580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11007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124151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63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161580</xdr:rowOff>
    </xdr:from>
    <xdr:to>
      <xdr:col>45</xdr:col>
      <xdr:colOff>177800</xdr:colOff>
      <xdr:row>36</xdr:row>
      <xdr:rowOff>87122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162330"/>
          <a:ext cx="889000" cy="9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71246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63935</xdr:rowOff>
    </xdr:from>
    <xdr:to>
      <xdr:col>41</xdr:col>
      <xdr:colOff>50800</xdr:colOff>
      <xdr:row>36</xdr:row>
      <xdr:rowOff>87122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236135"/>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141785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59835</xdr:rowOff>
    </xdr:from>
    <xdr:to>
      <xdr:col>36</xdr:col>
      <xdr:colOff>165100</xdr:colOff>
      <xdr:row>38</xdr:row>
      <xdr:rowOff>161435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152562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667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58529</xdr:rowOff>
    </xdr:from>
    <xdr:to>
      <xdr:col>50</xdr:col>
      <xdr:colOff>165100</xdr:colOff>
      <xdr:row>35</xdr:row>
      <xdr:rowOff>160129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0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5206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83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110780</xdr:rowOff>
    </xdr:from>
    <xdr:to>
      <xdr:col>46</xdr:col>
      <xdr:colOff>38100</xdr:colOff>
      <xdr:row>36</xdr:row>
      <xdr:rowOff>40930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57457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8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36322</xdr:rowOff>
    </xdr:from>
    <xdr:to>
      <xdr:col>41</xdr:col>
      <xdr:colOff>101600</xdr:colOff>
      <xdr:row>36</xdr:row>
      <xdr:rowOff>137922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154449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13135</xdr:rowOff>
    </xdr:from>
    <xdr:to>
      <xdr:col>36</xdr:col>
      <xdr:colOff>165100</xdr:colOff>
      <xdr:row>36</xdr:row>
      <xdr:rowOff>114735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131262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96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59386</xdr:rowOff>
    </xdr:from>
    <xdr:to>
      <xdr:col>55</xdr:col>
      <xdr:colOff>0</xdr:colOff>
      <xdr:row>58</xdr:row>
      <xdr:rowOff>79296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03486"/>
          <a:ext cx="838200" cy="1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54721</xdr:rowOff>
    </xdr:from>
    <xdr:to>
      <xdr:col>50</xdr:col>
      <xdr:colOff>114300</xdr:colOff>
      <xdr:row>58</xdr:row>
      <xdr:rowOff>79296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98821"/>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49175</xdr:rowOff>
    </xdr:from>
    <xdr:to>
      <xdr:col>45</xdr:col>
      <xdr:colOff>177800</xdr:colOff>
      <xdr:row>58</xdr:row>
      <xdr:rowOff>54721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93275"/>
          <a:ext cx="889000" cy="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49175</xdr:rowOff>
    </xdr:from>
    <xdr:to>
      <xdr:col>41</xdr:col>
      <xdr:colOff>50800</xdr:colOff>
      <xdr:row>58</xdr:row>
      <xdr:rowOff>62883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93275"/>
          <a:ext cx="889000" cy="1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149082</xdr:rowOff>
    </xdr:from>
    <xdr:to>
      <xdr:col>36</xdr:col>
      <xdr:colOff>165100</xdr:colOff>
      <xdr:row>58</xdr:row>
      <xdr:rowOff>79232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95759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8586</xdr:rowOff>
    </xdr:from>
    <xdr:to>
      <xdr:col>55</xdr:col>
      <xdr:colOff>50800</xdr:colOff>
      <xdr:row>58</xdr:row>
      <xdr:rowOff>110186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158463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3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28496</xdr:rowOff>
    </xdr:from>
    <xdr:to>
      <xdr:col>50</xdr:col>
      <xdr:colOff>165100</xdr:colOff>
      <xdr:row>58</xdr:row>
      <xdr:rowOff>130096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7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121223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3921</xdr:rowOff>
    </xdr:from>
    <xdr:to>
      <xdr:col>46</xdr:col>
      <xdr:colOff>38100</xdr:colOff>
      <xdr:row>58</xdr:row>
      <xdr:rowOff>105521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4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96648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4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169825</xdr:rowOff>
    </xdr:from>
    <xdr:to>
      <xdr:col>41</xdr:col>
      <xdr:colOff>101600</xdr:colOff>
      <xdr:row>58</xdr:row>
      <xdr:rowOff>99975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4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91102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3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12083</xdr:rowOff>
    </xdr:from>
    <xdr:to>
      <xdr:col>36</xdr:col>
      <xdr:colOff>165100</xdr:colOff>
      <xdr:row>58</xdr:row>
      <xdr:rowOff>113683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104810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4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121419</xdr:rowOff>
    </xdr:from>
    <xdr:to>
      <xdr:col>55</xdr:col>
      <xdr:colOff>0</xdr:colOff>
      <xdr:row>78</xdr:row>
      <xdr:rowOff>159390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94519"/>
          <a:ext cx="838200" cy="3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65756</xdr:rowOff>
    </xdr:from>
    <xdr:to>
      <xdr:col>50</xdr:col>
      <xdr:colOff>114300</xdr:colOff>
      <xdr:row>78</xdr:row>
      <xdr:rowOff>121419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38856"/>
          <a:ext cx="889000" cy="5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145728</xdr:rowOff>
    </xdr:from>
    <xdr:to>
      <xdr:col>45</xdr:col>
      <xdr:colOff>177800</xdr:colOff>
      <xdr:row>78</xdr:row>
      <xdr:rowOff>65756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47378"/>
          <a:ext cx="889000" cy="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145728</xdr:rowOff>
    </xdr:from>
    <xdr:to>
      <xdr:col>41</xdr:col>
      <xdr:colOff>50800</xdr:colOff>
      <xdr:row>78</xdr:row>
      <xdr:rowOff>135868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47378"/>
          <a:ext cx="889000" cy="16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38135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53414</xdr:rowOff>
    </xdr:from>
    <xdr:to>
      <xdr:col>36</xdr:col>
      <xdr:colOff>165100</xdr:colOff>
      <xdr:row>78</xdr:row>
      <xdr:rowOff>155014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0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108590</xdr:rowOff>
    </xdr:from>
    <xdr:to>
      <xdr:col>55</xdr:col>
      <xdr:colOff>50800</xdr:colOff>
      <xdr:row>79</xdr:row>
      <xdr:rowOff>38740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8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23517</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70619</xdr:rowOff>
    </xdr:from>
    <xdr:to>
      <xdr:col>50</xdr:col>
      <xdr:colOff>165100</xdr:colOff>
      <xdr:row>79</xdr:row>
      <xdr:rowOff>769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163346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14956</xdr:rowOff>
    </xdr:from>
    <xdr:to>
      <xdr:col>46</xdr:col>
      <xdr:colOff>38100</xdr:colOff>
      <xdr:row>78</xdr:row>
      <xdr:rowOff>116556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107683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48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94928</xdr:rowOff>
    </xdr:from>
    <xdr:to>
      <xdr:col>41</xdr:col>
      <xdr:colOff>101600</xdr:colOff>
      <xdr:row>78</xdr:row>
      <xdr:rowOff>25078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9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41605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0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85068</xdr:rowOff>
    </xdr:from>
    <xdr:to>
      <xdr:col>36</xdr:col>
      <xdr:colOff>165100</xdr:colOff>
      <xdr:row>79</xdr:row>
      <xdr:rowOff>15218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5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6345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5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29355</xdr:rowOff>
    </xdr:from>
    <xdr:to>
      <xdr:col>55</xdr:col>
      <xdr:colOff>0</xdr:colOff>
      <xdr:row>97</xdr:row>
      <xdr:rowOff>62954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60005"/>
          <a:ext cx="838200" cy="3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133125</xdr:rowOff>
    </xdr:from>
    <xdr:to>
      <xdr:col>50</xdr:col>
      <xdr:colOff>114300</xdr:colOff>
      <xdr:row>97</xdr:row>
      <xdr:rowOff>62954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592325"/>
          <a:ext cx="889000" cy="10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133125</xdr:rowOff>
    </xdr:from>
    <xdr:to>
      <xdr:col>45</xdr:col>
      <xdr:colOff>177800</xdr:colOff>
      <xdr:row>97</xdr:row>
      <xdr:rowOff>21734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592325"/>
          <a:ext cx="889000" cy="6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152008</xdr:rowOff>
    </xdr:from>
    <xdr:to>
      <xdr:col>41</xdr:col>
      <xdr:colOff>50800</xdr:colOff>
      <xdr:row>97</xdr:row>
      <xdr:rowOff>21734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11208"/>
          <a:ext cx="889000" cy="4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64428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158714</xdr:rowOff>
    </xdr:from>
    <xdr:to>
      <xdr:col>36</xdr:col>
      <xdr:colOff>165100</xdr:colOff>
      <xdr:row>97</xdr:row>
      <xdr:rowOff>88864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79991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150005</xdr:rowOff>
    </xdr:from>
    <xdr:to>
      <xdr:col>55</xdr:col>
      <xdr:colOff>50800</xdr:colOff>
      <xdr:row>97</xdr:row>
      <xdr:rowOff>80155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0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128432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8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12154</xdr:rowOff>
    </xdr:from>
    <xdr:to>
      <xdr:col>50</xdr:col>
      <xdr:colOff>165100</xdr:colOff>
      <xdr:row>97</xdr:row>
      <xdr:rowOff>113754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104881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3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82325</xdr:rowOff>
    </xdr:from>
    <xdr:to>
      <xdr:col>46</xdr:col>
      <xdr:colOff>38100</xdr:colOff>
      <xdr:row>97</xdr:row>
      <xdr:rowOff>12475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29002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31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142384</xdr:rowOff>
    </xdr:from>
    <xdr:to>
      <xdr:col>41</xdr:col>
      <xdr:colOff>101600</xdr:colOff>
      <xdr:row>97</xdr:row>
      <xdr:rowOff>72534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0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89061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101208</xdr:rowOff>
    </xdr:from>
    <xdr:to>
      <xdr:col>36</xdr:col>
      <xdr:colOff>165100</xdr:colOff>
      <xdr:row>97</xdr:row>
      <xdr:rowOff>31358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6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47885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33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14935</xdr:rowOff>
    </xdr:from>
    <xdr:to>
      <xdr:col>85</xdr:col>
      <xdr:colOff>127000</xdr:colOff>
      <xdr:row>37</xdr:row>
      <xdr:rowOff>63005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58585"/>
          <a:ext cx="838200" cy="4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116362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8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51511</xdr:rowOff>
    </xdr:from>
    <xdr:to>
      <xdr:col>81</xdr:col>
      <xdr:colOff>50800</xdr:colOff>
      <xdr:row>37</xdr:row>
      <xdr:rowOff>63005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395161"/>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51511</xdr:rowOff>
    </xdr:from>
    <xdr:to>
      <xdr:col>76</xdr:col>
      <xdr:colOff>114300</xdr:colOff>
      <xdr:row>37</xdr:row>
      <xdr:rowOff>54496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95161"/>
          <a:ext cx="8890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54496</xdr:rowOff>
    </xdr:from>
    <xdr:to>
      <xdr:col>71</xdr:col>
      <xdr:colOff>177800</xdr:colOff>
      <xdr:row>37</xdr:row>
      <xdr:rowOff>75171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98146"/>
          <a:ext cx="889000" cy="2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19126</xdr:rowOff>
    </xdr:from>
    <xdr:to>
      <xdr:col>67</xdr:col>
      <xdr:colOff>101600</xdr:colOff>
      <xdr:row>37</xdr:row>
      <xdr:rowOff>120726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137253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135585</xdr:rowOff>
    </xdr:from>
    <xdr:to>
      <xdr:col>85</xdr:col>
      <xdr:colOff>177800</xdr:colOff>
      <xdr:row>37</xdr:row>
      <xdr:rowOff>65735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158462</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1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12205</xdr:rowOff>
    </xdr:from>
    <xdr:to>
      <xdr:col>81</xdr:col>
      <xdr:colOff>101600</xdr:colOff>
      <xdr:row>37</xdr:row>
      <xdr:rowOff>113805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104932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711</xdr:rowOff>
    </xdr:from>
    <xdr:to>
      <xdr:col>76</xdr:col>
      <xdr:colOff>165100</xdr:colOff>
      <xdr:row>37</xdr:row>
      <xdr:rowOff>102311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93438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3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3696</xdr:rowOff>
    </xdr:from>
    <xdr:to>
      <xdr:col>72</xdr:col>
      <xdr:colOff>38100</xdr:colOff>
      <xdr:row>37</xdr:row>
      <xdr:rowOff>105296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4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96423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24371</xdr:rowOff>
    </xdr:from>
    <xdr:to>
      <xdr:col>67</xdr:col>
      <xdr:colOff>101600</xdr:colOff>
      <xdr:row>37</xdr:row>
      <xdr:rowOff>125971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117098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6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78556</xdr:rowOff>
    </xdr:from>
    <xdr:to>
      <xdr:col>85</xdr:col>
      <xdr:colOff>127000</xdr:colOff>
      <xdr:row>58</xdr:row>
      <xdr:rowOff>86292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22656"/>
          <a:ext cx="8382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86292</xdr:rowOff>
    </xdr:from>
    <xdr:to>
      <xdr:col>81</xdr:col>
      <xdr:colOff>50800</xdr:colOff>
      <xdr:row>58</xdr:row>
      <xdr:rowOff>90394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30392"/>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75372</xdr:rowOff>
    </xdr:from>
    <xdr:to>
      <xdr:col>76</xdr:col>
      <xdr:colOff>114300</xdr:colOff>
      <xdr:row>58</xdr:row>
      <xdr:rowOff>90394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19472"/>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24613</xdr:rowOff>
    </xdr:from>
    <xdr:to>
      <xdr:col>71</xdr:col>
      <xdr:colOff>177800</xdr:colOff>
      <xdr:row>58</xdr:row>
      <xdr:rowOff>75372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625813"/>
          <a:ext cx="889000" cy="39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14625</xdr:rowOff>
    </xdr:from>
    <xdr:to>
      <xdr:col>67</xdr:col>
      <xdr:colOff>101600</xdr:colOff>
      <xdr:row>58</xdr:row>
      <xdr:rowOff>116225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107352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0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27756</xdr:rowOff>
    </xdr:from>
    <xdr:to>
      <xdr:col>85</xdr:col>
      <xdr:colOff>177800</xdr:colOff>
      <xdr:row>58</xdr:row>
      <xdr:rowOff>129356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7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114133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8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35492</xdr:rowOff>
    </xdr:from>
    <xdr:to>
      <xdr:col>81</xdr:col>
      <xdr:colOff>101600</xdr:colOff>
      <xdr:row>58</xdr:row>
      <xdr:rowOff>137092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7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128219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7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39594</xdr:rowOff>
    </xdr:from>
    <xdr:to>
      <xdr:col>76</xdr:col>
      <xdr:colOff>165100</xdr:colOff>
      <xdr:row>58</xdr:row>
      <xdr:rowOff>141194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8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132321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7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24572</xdr:rowOff>
    </xdr:from>
    <xdr:to>
      <xdr:col>72</xdr:col>
      <xdr:colOff>38100</xdr:colOff>
      <xdr:row>58</xdr:row>
      <xdr:rowOff>126172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117299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145263</xdr:rowOff>
    </xdr:from>
    <xdr:to>
      <xdr:col>67</xdr:col>
      <xdr:colOff>101600</xdr:colOff>
      <xdr:row>56</xdr:row>
      <xdr:rowOff>75413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91940</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35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130670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03770"/>
          <a:ext cx="8382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130670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03770"/>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75189</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448289"/>
          <a:ext cx="889000" cy="6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64857</xdr:rowOff>
    </xdr:from>
    <xdr:to>
      <xdr:col>71</xdr:col>
      <xdr:colOff>177800</xdr:colOff>
      <xdr:row>78</xdr:row>
      <xdr:rowOff>75189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437957"/>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121613</xdr:rowOff>
    </xdr:from>
    <xdr:to>
      <xdr:col>67</xdr:col>
      <xdr:colOff>101600</xdr:colOff>
      <xdr:row>78</xdr:row>
      <xdr:rowOff>51763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68290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9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79870</xdr:rowOff>
    </xdr:from>
    <xdr:to>
      <xdr:col>81</xdr:col>
      <xdr:colOff>101600</xdr:colOff>
      <xdr:row>79</xdr:row>
      <xdr:rowOff>10020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1147</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545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24389</xdr:rowOff>
    </xdr:from>
    <xdr:to>
      <xdr:col>72</xdr:col>
      <xdr:colOff>38100</xdr:colOff>
      <xdr:row>78</xdr:row>
      <xdr:rowOff>125989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117116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49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14057</xdr:rowOff>
    </xdr:from>
    <xdr:to>
      <xdr:col>67</xdr:col>
      <xdr:colOff>101600</xdr:colOff>
      <xdr:row>78</xdr:row>
      <xdr:rowOff>115657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106784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47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12770</xdr:rowOff>
    </xdr:from>
    <xdr:to>
      <xdr:col>85</xdr:col>
      <xdr:colOff>127000</xdr:colOff>
      <xdr:row>95</xdr:row>
      <xdr:rowOff>50512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300520"/>
          <a:ext cx="838200" cy="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50512</xdr:rowOff>
    </xdr:from>
    <xdr:to>
      <xdr:col>81</xdr:col>
      <xdr:colOff>50800</xdr:colOff>
      <xdr:row>95</xdr:row>
      <xdr:rowOff>95969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338262"/>
          <a:ext cx="889000" cy="4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95969</xdr:rowOff>
    </xdr:from>
    <xdr:to>
      <xdr:col>76</xdr:col>
      <xdr:colOff>114300</xdr:colOff>
      <xdr:row>95</xdr:row>
      <xdr:rowOff>128710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383719"/>
          <a:ext cx="889000" cy="3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128710</xdr:rowOff>
    </xdr:from>
    <xdr:to>
      <xdr:col>71</xdr:col>
      <xdr:colOff>177800</xdr:colOff>
      <xdr:row>95</xdr:row>
      <xdr:rowOff>161525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416460"/>
          <a:ext cx="889000" cy="3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19075</xdr:rowOff>
    </xdr:from>
    <xdr:to>
      <xdr:col>67</xdr:col>
      <xdr:colOff>101600</xdr:colOff>
      <xdr:row>96</xdr:row>
      <xdr:rowOff>120675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111802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133420</xdr:rowOff>
    </xdr:from>
    <xdr:to>
      <xdr:col>85</xdr:col>
      <xdr:colOff>177800</xdr:colOff>
      <xdr:row>95</xdr:row>
      <xdr:rowOff>63570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2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156297</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10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171162</xdr:rowOff>
    </xdr:from>
    <xdr:to>
      <xdr:col>81</xdr:col>
      <xdr:colOff>101600</xdr:colOff>
      <xdr:row>95</xdr:row>
      <xdr:rowOff>101312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28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117839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45169</xdr:rowOff>
    </xdr:from>
    <xdr:to>
      <xdr:col>76</xdr:col>
      <xdr:colOff>165100</xdr:colOff>
      <xdr:row>95</xdr:row>
      <xdr:rowOff>146769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33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163296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10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77910</xdr:rowOff>
    </xdr:from>
    <xdr:to>
      <xdr:col>72</xdr:col>
      <xdr:colOff>38100</xdr:colOff>
      <xdr:row>96</xdr:row>
      <xdr:rowOff>8060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36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24587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14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110725</xdr:rowOff>
    </xdr:from>
    <xdr:to>
      <xdr:col>67</xdr:col>
      <xdr:colOff>101600</xdr:colOff>
      <xdr:row>96</xdr:row>
      <xdr:rowOff>40875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3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57402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1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138049</xdr:rowOff>
    </xdr:from>
    <xdr:to>
      <xdr:col>98</xdr:col>
      <xdr:colOff>38100</xdr:colOff>
      <xdr:row>38</xdr:row>
      <xdr:rowOff>68199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84726</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99333" y="6256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民生費・衛生費・公債費の住民一人当たりのコストが高止まりしている傾向となっている。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消防費は、消防団出勤手当増等により、類似団体平均を上回る状況となっている。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民生費は、障害者自立支援給付金関係増等により、類似団体平均を上回る状況となっている。</a:t>
          </a:r>
          <a:endPar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衛生費は、峡南医療センター企業団への負担金が多額であること等により、類似団体平均を上回る状況となっている。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公債費は、大型の単独事業である生涯学習センター整備事業の元金償還が本格化したこと等により、類似団体平均を上回る状況となっている。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財政調整基金残高については、令和</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53,474</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千円を</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取り崩した</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結果、標準財政規模比は</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1.32</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実質収支額については、歳入総額の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15,050</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千円）に比べ歳出総額の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76,831</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千円）が大きかったため、標準財政規模比は</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赤字となり</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、標準財政規模比は</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5.40</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年度の黒字額は</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14.03</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％となっており、前年度と比較すると</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0.34</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介護保険特別会計、簡易水道特別会計、上水道事業会計、標準財政規模が増加しているが、一般会計、国民健康保険特別会計等が減少したことによる。</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要因</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は、一般会計</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の生涯学習センター整備事業に係る元金償還本格化等による公債費増などによる。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令和元年以降は実質公債費比率の分子が増加傾向にある。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主な変動要因は、以下の通りである。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元利償還金は、大型の単独事業である生涯学習センター整備事業の元利償還が本格化したこと等により増加傾向となっている。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増加しており、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公共下水道事業特別会計への準元利償還金の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が主な要因となっている。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算入公債費等は、交付税算入率の高い合併特例償還費の増加が影響し</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今後、生涯学習センター整備事業の償還額増大により、短期的に比率は上昇していくものの、計画的な新発債発行等により、令和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年度をピークに比率は低下していく見込みとなっている。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満期一括償還地方債は発行していない。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1,222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％）減少、充当可能財源等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981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％）減少したことにより、将来負担比率の分子が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％）減少した。</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分子の将来負担額減少の要因としては、地方債残高の</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965</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百万円減少、公営企業債等繰入見込額の</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百万円の減少による。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行財政改革推進計画と並行し、交付税措置率の高い有利な地方債の有効活用等により将来負担比率の改善に取り組んでいく。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山梨県市川三郷町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0" lang="ja-JP" altLang="en-US" sz="1400" b="0" i="0" baseline="0">
              <a:solidFill>
                <a:schemeClr val="dk1"/>
              </a:solidFill>
              <a:effectLst/>
              <a:latin typeface="+mn-lt"/>
              <a:ea typeface="+mn-ea"/>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「公共施設整備等事業基金」に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「過疎地域自立促進基金」に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億円積み立てた一方、</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「減債基金」を</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億円取</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崩したこと等により、基金全体としては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年度当初予算編成より、一般財源に対する</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％シーリングの導入や町単独補助金の見直しなど、行財政改革推進計画に基づいた取り組みを行い、毎年の財源不足見込み額を大幅に抑制することが可能となった。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これに加え、執行段階での節減努力等による取り崩しの一部回避を図ることにより、持続可能な財政運営を一層推進していく。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・地域振興基金：町民の連携の強化、地域振興のための事業</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・地域福祉基金：住民が主体となって行う福祉活動事業</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・過疎地域自立促進基金：過疎地域の持続的発展に資する事業</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公共施設整備等事業</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公共施設の整備、その他住民福祉の向上に資する事業</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・正子奨学基金：経済的理由により就学が困難な者に対し実施する奨学金給付事業</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・過疎地域自立促進基金：過疎地域持続的発展計画に基づき</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・公共施設整備等事業基金：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新設、</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・地域振興基金：地域の振興に係る事業に対し令和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億円程度を取崩予定。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円取り崩した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ことによる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年度当初予算編成より、一般財源に対する</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％シーリングの導入や町単独補助金の見直しなど、行財政改革推進計画に基づいた取り組みを行い、毎年の財源不足見込み額を大幅に抑制することが可能となった。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これに加え、執行段階での節減努力等による取り崩しの一部回避を図ることにより、持続可能な財政運営を一層推進していく。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臨時財政対策債の後年度の償還に要する経費の一部が普通交付税で措置されたことを踏まえ</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26,870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基金利子を</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円積</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立てた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60,000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年間の地方債償還のピーク時に計画的な取崩を予定。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9575593</v>
      </c>
      <c r="BO4" s="371"/>
      <c r="BP4" s="371"/>
      <c r="BQ4" s="371"/>
      <c r="BR4" s="371"/>
      <c r="BS4" s="371"/>
      <c r="BT4" s="371"/>
      <c r="BU4" s="372"/>
      <c r="BV4" s="370">
        <v>9560543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4.9000000000000004</v>
      </c>
      <c r="CU4" s="377"/>
      <c r="CV4" s="377"/>
      <c r="CW4" s="377"/>
      <c r="CX4" s="377"/>
      <c r="CY4" s="377"/>
      <c r="CZ4" s="377"/>
      <c r="DA4" s="378"/>
      <c r="DB4" s="376">
        <v>6.2</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9240660</v>
      </c>
      <c r="BO5" s="408"/>
      <c r="BP5" s="408"/>
      <c r="BQ5" s="408"/>
      <c r="BR5" s="408"/>
      <c r="BS5" s="408"/>
      <c r="BT5" s="408"/>
      <c r="BU5" s="409"/>
      <c r="BV5" s="407">
        <v>9163829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98.1</v>
      </c>
      <c r="CU5" s="405"/>
      <c r="CV5" s="405"/>
      <c r="CW5" s="405"/>
      <c r="CX5" s="405"/>
      <c r="CY5" s="405"/>
      <c r="CZ5" s="405"/>
      <c r="DA5" s="406"/>
      <c r="DB5" s="404">
        <v>98.2</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334933</v>
      </c>
      <c r="BO6" s="408"/>
      <c r="BP6" s="408"/>
      <c r="BQ6" s="408"/>
      <c r="BR6" s="408"/>
      <c r="BS6" s="408"/>
      <c r="BT6" s="408"/>
      <c r="BU6" s="409"/>
      <c r="BV6" s="407">
        <v>396714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98.1</v>
      </c>
      <c r="CU6" s="445"/>
      <c r="CV6" s="445"/>
      <c r="CW6" s="445"/>
      <c r="CX6" s="445"/>
      <c r="CY6" s="445"/>
      <c r="CZ6" s="445"/>
      <c r="DA6" s="446"/>
      <c r="DB6" s="444">
        <v>99.3</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39350</v>
      </c>
      <c r="BO7" s="408"/>
      <c r="BP7" s="408"/>
      <c r="BQ7" s="408"/>
      <c r="BR7" s="408"/>
      <c r="BS7" s="408"/>
      <c r="BT7" s="408"/>
      <c r="BU7" s="409"/>
      <c r="BV7" s="407">
        <v>25416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6073086</v>
      </c>
      <c r="CU7" s="408"/>
      <c r="CV7" s="408"/>
      <c r="CW7" s="408"/>
      <c r="CX7" s="408"/>
      <c r="CY7" s="408"/>
      <c r="CZ7" s="408"/>
      <c r="DA7" s="409"/>
      <c r="DB7" s="407">
        <v>5990391</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295583</v>
      </c>
      <c r="BO8" s="408"/>
      <c r="BP8" s="408"/>
      <c r="BQ8" s="408"/>
      <c r="BR8" s="408"/>
      <c r="BS8" s="408"/>
      <c r="BT8" s="408"/>
      <c r="BU8" s="409"/>
      <c r="BV8" s="407">
        <v>371298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v>
      </c>
      <c r="CU8" s="448"/>
      <c r="CV8" s="448"/>
      <c r="CW8" s="448"/>
      <c r="CX8" s="448"/>
      <c r="CY8" s="448"/>
      <c r="CZ8" s="448"/>
      <c r="DA8" s="449"/>
      <c r="DB8" s="447">
        <v>0.31</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14700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-75715</v>
      </c>
      <c r="BO9" s="408"/>
      <c r="BP9" s="408"/>
      <c r="BQ9" s="408"/>
      <c r="BR9" s="408"/>
      <c r="BS9" s="408"/>
      <c r="BT9" s="408"/>
      <c r="BU9" s="409"/>
      <c r="BV9" s="407">
        <v>161718</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17.2</v>
      </c>
      <c r="CU9" s="405"/>
      <c r="CV9" s="405"/>
      <c r="CW9" s="405"/>
      <c r="CX9" s="405"/>
      <c r="CY9" s="405"/>
      <c r="CZ9" s="405"/>
      <c r="DA9" s="406"/>
      <c r="DB9" s="404">
        <v>16.600000000000001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15676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493</v>
      </c>
      <c r="BO10" s="408"/>
      <c r="BP10" s="408"/>
      <c r="BQ10" s="408"/>
      <c r="BR10" s="408"/>
      <c r="BS10" s="408"/>
      <c r="BT10" s="408"/>
      <c r="BU10" s="409"/>
      <c r="BV10" s="407">
        <v>43380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8487</v>
      </c>
      <c r="BO11" s="408"/>
      <c r="BP11" s="408"/>
      <c r="BQ11" s="408"/>
      <c r="BR11" s="408"/>
      <c r="BS11" s="408"/>
      <c r="BT11" s="408"/>
      <c r="BU11" s="409"/>
      <c r="BV11" s="407">
        <v>41</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14693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53474</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14405</v>
      </c>
      <c r="S13" s="492"/>
      <c r="T13" s="492"/>
      <c r="U13" s="492"/>
      <c r="V13" s="493"/>
      <c r="W13" s="423" t="s">
        <v>131</v>
      </c>
      <c r="X13" s="424"/>
      <c r="Y13" s="424"/>
      <c r="Z13" s="424"/>
      <c r="AA13" s="424"/>
      <c r="AB13" s="414"/>
      <c r="AC13" s="458">
        <v>285</v>
      </c>
      <c r="AD13" s="459"/>
      <c r="AE13" s="459"/>
      <c r="AF13" s="459"/>
      <c r="AG13" s="501"/>
      <c r="AH13" s="458">
        <v>358</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-120209</v>
      </c>
      <c r="BO13" s="408"/>
      <c r="BP13" s="408"/>
      <c r="BQ13" s="408"/>
      <c r="BR13" s="408"/>
      <c r="BS13" s="408"/>
      <c r="BT13" s="408"/>
      <c r="BU13" s="409"/>
      <c r="BV13" s="407">
        <v>205139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13</v>
      </c>
      <c r="CU13" s="405"/>
      <c r="CV13" s="405"/>
      <c r="CW13" s="405"/>
      <c r="CX13" s="405"/>
      <c r="CY13" s="405"/>
      <c r="CZ13" s="405"/>
      <c r="DA13" s="406"/>
      <c r="DB13" s="404">
        <v>12</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14976</v>
      </c>
      <c r="S14" s="492"/>
      <c r="T14" s="492"/>
      <c r="U14" s="492"/>
      <c r="V14" s="493"/>
      <c r="W14" s="397"/>
      <c r="X14" s="398"/>
      <c r="Y14" s="398"/>
      <c r="Z14" s="398"/>
      <c r="AA14" s="398"/>
      <c r="AB14" s="387"/>
      <c r="AC14" s="494">
        <v>4.0999999999999996</v>
      </c>
      <c r="AD14" s="495"/>
      <c r="AE14" s="495"/>
      <c r="AF14" s="495"/>
      <c r="AG14" s="496"/>
      <c r="AH14" s="494">
        <v>4.8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111.1</v>
      </c>
      <c r="CU14" s="506"/>
      <c r="CV14" s="506"/>
      <c r="CW14" s="506"/>
      <c r="CX14" s="506"/>
      <c r="CY14" s="506"/>
      <c r="CZ14" s="506"/>
      <c r="DA14" s="507"/>
      <c r="DB14" s="505">
        <v>117.5</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14702</v>
      </c>
      <c r="S15" s="492"/>
      <c r="T15" s="492"/>
      <c r="U15" s="492"/>
      <c r="V15" s="493"/>
      <c r="W15" s="423" t="s">
        <v>137</v>
      </c>
      <c r="X15" s="424"/>
      <c r="Y15" s="424"/>
      <c r="Z15" s="424"/>
      <c r="AA15" s="424"/>
      <c r="AB15" s="414"/>
      <c r="AC15" s="458">
        <v>2321</v>
      </c>
      <c r="AD15" s="459"/>
      <c r="AE15" s="459"/>
      <c r="AF15" s="459"/>
      <c r="AG15" s="501"/>
      <c r="AH15" s="458">
        <v>2515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1718768</v>
      </c>
      <c r="BO15" s="371"/>
      <c r="BP15" s="371"/>
      <c r="BQ15" s="371"/>
      <c r="BR15" s="371"/>
      <c r="BS15" s="371"/>
      <c r="BT15" s="371"/>
      <c r="BU15" s="372"/>
      <c r="BV15" s="370">
        <v>1651512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33.6</v>
      </c>
      <c r="AD16" s="495"/>
      <c r="AE16" s="495"/>
      <c r="AF16" s="495"/>
      <c r="AG16" s="496"/>
      <c r="AH16" s="494">
        <v>34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5617709</v>
      </c>
      <c r="BO16" s="408"/>
      <c r="BP16" s="408"/>
      <c r="BQ16" s="408"/>
      <c r="BR16" s="408"/>
      <c r="BS16" s="408"/>
      <c r="BT16" s="408"/>
      <c r="BU16" s="409"/>
      <c r="BV16" s="407">
        <v>5502079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4301</v>
      </c>
      <c r="AD17" s="459"/>
      <c r="AE17" s="459"/>
      <c r="AF17" s="459"/>
      <c r="AG17" s="501"/>
      <c r="AH17" s="458">
        <v>4516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2144748</v>
      </c>
      <c r="BO17" s="408"/>
      <c r="BP17" s="408"/>
      <c r="BQ17" s="408"/>
      <c r="BR17" s="408"/>
      <c r="BS17" s="408"/>
      <c r="BT17" s="408"/>
      <c r="BU17" s="409"/>
      <c r="BV17" s="407">
        <v>2062539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75.180000000000007</v>
      </c>
      <c r="M18" s="531"/>
      <c r="N18" s="531"/>
      <c r="O18" s="531"/>
      <c r="P18" s="531"/>
      <c r="Q18" s="531"/>
      <c r="R18" s="532"/>
      <c r="S18" s="532"/>
      <c r="T18" s="532"/>
      <c r="U18" s="532"/>
      <c r="V18" s="533"/>
      <c r="W18" s="425"/>
      <c r="X18" s="426"/>
      <c r="Y18" s="426"/>
      <c r="Z18" s="426"/>
      <c r="AA18" s="426"/>
      <c r="AB18" s="417"/>
      <c r="AC18" s="534">
        <v>62.3</v>
      </c>
      <c r="AD18" s="535"/>
      <c r="AE18" s="535"/>
      <c r="AF18" s="535"/>
      <c r="AG18" s="536"/>
      <c r="AH18" s="534">
        <v>61.1</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5989193</v>
      </c>
      <c r="BO18" s="408"/>
      <c r="BP18" s="408"/>
      <c r="BQ18" s="408"/>
      <c r="BR18" s="408"/>
      <c r="BS18" s="408"/>
      <c r="BT18" s="408"/>
      <c r="BU18" s="409"/>
      <c r="BV18" s="407">
        <v>5998855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196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7696898</v>
      </c>
      <c r="BO19" s="408"/>
      <c r="BP19" s="408"/>
      <c r="BQ19" s="408"/>
      <c r="BR19" s="408"/>
      <c r="BS19" s="408"/>
      <c r="BT19" s="408"/>
      <c r="BU19" s="409"/>
      <c r="BV19" s="407">
        <v>7523790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5803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12099706</v>
      </c>
      <c r="BO22" s="371"/>
      <c r="BP22" s="371"/>
      <c r="BQ22" s="371"/>
      <c r="BR22" s="371"/>
      <c r="BS22" s="371"/>
      <c r="BT22" s="371"/>
      <c r="BU22" s="372"/>
      <c r="BV22" s="370">
        <v>13064722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7278699</v>
      </c>
      <c r="BO23" s="408"/>
      <c r="BP23" s="408"/>
      <c r="BQ23" s="408"/>
      <c r="BR23" s="408"/>
      <c r="BS23" s="408"/>
      <c r="BT23" s="408"/>
      <c r="BU23" s="409"/>
      <c r="BV23" s="407">
        <v>7717928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6380</v>
      </c>
      <c r="R24" s="459"/>
      <c r="S24" s="459"/>
      <c r="T24" s="459"/>
      <c r="U24" s="459"/>
      <c r="V24" s="501"/>
      <c r="W24" s="553"/>
      <c r="X24" s="554"/>
      <c r="Y24" s="555"/>
      <c r="Z24" s="457" t="s">
        <v>162</v>
      </c>
      <c r="AA24" s="437"/>
      <c r="AB24" s="437"/>
      <c r="AC24" s="437"/>
      <c r="AD24" s="437"/>
      <c r="AE24" s="437"/>
      <c r="AF24" s="437"/>
      <c r="AG24" s="438"/>
      <c r="AH24" s="458">
        <v>165</v>
      </c>
      <c r="AI24" s="459"/>
      <c r="AJ24" s="459"/>
      <c r="AK24" s="459"/>
      <c r="AL24" s="501"/>
      <c r="AM24" s="458">
        <v>517935</v>
      </c>
      <c r="AN24" s="459"/>
      <c r="AO24" s="459"/>
      <c r="AP24" s="459"/>
      <c r="AQ24" s="459"/>
      <c r="AR24" s="501"/>
      <c r="AS24" s="458">
        <v>3139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9012940</v>
      </c>
      <c r="BO24" s="408"/>
      <c r="BP24" s="408"/>
      <c r="BQ24" s="408"/>
      <c r="BR24" s="408"/>
      <c r="BS24" s="408"/>
      <c r="BT24" s="408"/>
      <c r="BU24" s="409"/>
      <c r="BV24" s="407">
        <v>9631274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5380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91928</v>
      </c>
      <c r="BO25" s="371"/>
      <c r="BP25" s="371"/>
      <c r="BQ25" s="371"/>
      <c r="BR25" s="371"/>
      <c r="BS25" s="371"/>
      <c r="BT25" s="371"/>
      <c r="BU25" s="372"/>
      <c r="BV25" s="370">
        <v>203948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4940</v>
      </c>
      <c r="R26" s="459"/>
      <c r="S26" s="459"/>
      <c r="T26" s="459"/>
      <c r="U26" s="459"/>
      <c r="V26" s="501"/>
      <c r="W26" s="553"/>
      <c r="X26" s="554"/>
      <c r="Y26" s="555"/>
      <c r="Z26" s="457" t="s">
        <v>168</v>
      </c>
      <c r="AA26" s="559"/>
      <c r="AB26" s="559"/>
      <c r="AC26" s="559"/>
      <c r="AD26" s="559"/>
      <c r="AE26" s="559"/>
      <c r="AF26" s="559"/>
      <c r="AG26" s="560"/>
      <c r="AH26" s="458">
        <v>3</v>
      </c>
      <c r="AI26" s="459"/>
      <c r="AJ26" s="459"/>
      <c r="AK26" s="459"/>
      <c r="AL26" s="501"/>
      <c r="AM26" s="458">
        <v>8718</v>
      </c>
      <c r="AN26" s="459"/>
      <c r="AO26" s="459"/>
      <c r="AP26" s="459"/>
      <c r="AQ26" s="459"/>
      <c r="AR26" s="501"/>
      <c r="AS26" s="458">
        <v>2906</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2300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269434</v>
      </c>
      <c r="BO27" s="527"/>
      <c r="BP27" s="527"/>
      <c r="BQ27" s="527"/>
      <c r="BR27" s="527"/>
      <c r="BS27" s="527"/>
      <c r="BT27" s="527"/>
      <c r="BU27" s="528"/>
      <c r="BV27" s="526">
        <v>269411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1800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1928183</v>
      </c>
      <c r="BO28" s="371"/>
      <c r="BP28" s="371"/>
      <c r="BQ28" s="371"/>
      <c r="BR28" s="371"/>
      <c r="BS28" s="371"/>
      <c r="BT28" s="371"/>
      <c r="BU28" s="372"/>
      <c r="BV28" s="370">
        <v>1981164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12</v>
      </c>
      <c r="M29" s="459"/>
      <c r="N29" s="459"/>
      <c r="O29" s="459"/>
      <c r="P29" s="501"/>
      <c r="Q29" s="458">
        <v>1570</v>
      </c>
      <c r="R29" s="459"/>
      <c r="S29" s="459"/>
      <c r="T29" s="459"/>
      <c r="U29" s="459"/>
      <c r="V29" s="501"/>
      <c r="W29" s="556"/>
      <c r="X29" s="557"/>
      <c r="Y29" s="558"/>
      <c r="Z29" s="457" t="s">
        <v>177</v>
      </c>
      <c r="AA29" s="437"/>
      <c r="AB29" s="437"/>
      <c r="AC29" s="437"/>
      <c r="AD29" s="437"/>
      <c r="AE29" s="437"/>
      <c r="AF29" s="437"/>
      <c r="AG29" s="438"/>
      <c r="AH29" s="458">
        <v>165</v>
      </c>
      <c r="AI29" s="459"/>
      <c r="AJ29" s="459"/>
      <c r="AK29" s="459"/>
      <c r="AL29" s="501"/>
      <c r="AM29" s="458">
        <v>517935</v>
      </c>
      <c r="AN29" s="459"/>
      <c r="AO29" s="459"/>
      <c r="AP29" s="459"/>
      <c r="AQ29" s="459"/>
      <c r="AR29" s="501"/>
      <c r="AS29" s="458">
        <v>3139</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308411</v>
      </c>
      <c r="BO29" s="408"/>
      <c r="BP29" s="408"/>
      <c r="BQ29" s="408"/>
      <c r="BR29" s="408"/>
      <c r="BS29" s="408"/>
      <c r="BT29" s="408"/>
      <c r="BU29" s="409"/>
      <c r="BV29" s="407">
        <v>341489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1641694</v>
      </c>
      <c r="BO30" s="527"/>
      <c r="BP30" s="527"/>
      <c r="BQ30" s="527"/>
      <c r="BR30" s="527"/>
      <c r="BS30" s="527"/>
      <c r="BT30" s="527"/>
      <c r="BU30" s="528"/>
      <c r="BV30" s="526">
        <v>1564786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10</v>
      </c>
      <c r="AN34" s="597"/>
      <c r="AO34" s="598" t="str">
        <f>IF('各会計、関係団体の財政状況及び健全化判断比率'!B33="","",'各会計、関係団体の財政状況及び健全化判断比率'!B33)</f>
        <v>上水道事業会計</v>
      </c>
      <c r="AP34" s="598"/>
      <c r="AQ34" s="598"/>
      <c r="AR34" s="598"/>
      <c r="AS34" s="598"/>
      <c r="AT34" s="598"/>
      <c r="AU34" s="598"/>
      <c r="AV34" s="598"/>
      <c r="AW34" s="598"/>
      <c r="AX34" s="598"/>
      <c r="AY34" s="598"/>
      <c r="AZ34" s="598"/>
      <c r="BA34" s="598"/>
      <c r="BB34" s="598"/>
      <c r="BC34" s="598"/>
      <c r="BD34" s="181"/>
      <c r="BE34" s="597">
        <f>IF(BG34="","",MAX(C34:D43,U34:V43,AM34:AN43)+1)</f>
        <v>11</v>
      </c>
      <c r="BF34" s="597"/>
      <c r="BG34" s="598" t="str">
        <f>IF('各会計、関係団体の財政状況及び健全化判断比率'!B34="","",'各会計、関係団体の財政状況及び健全化判断比率'!B34)</f>
        <v>簡易水道特別会計</v>
      </c>
      <c r="BH34" s="598"/>
      <c r="BI34" s="598"/>
      <c r="BJ34" s="598"/>
      <c r="BK34" s="598"/>
      <c r="BL34" s="598"/>
      <c r="BM34" s="598"/>
      <c r="BN34" s="598"/>
      <c r="BO34" s="598"/>
      <c r="BP34" s="598"/>
      <c r="BQ34" s="598"/>
      <c r="BR34" s="598"/>
      <c r="BS34" s="598"/>
      <c r="BT34" s="598"/>
      <c r="BU34" s="598"/>
      <c r="BV34" s="181"/>
      <c r="BW34" s="597">
        <f>IF(BY34="","",MAX(C34:D43,U34:V43,AM34:AN43,BE34:BF43)+1)</f>
        <v>16</v>
      </c>
      <c r="BX34" s="597"/>
      <c r="BY34" s="598" t="str">
        <f>IF('各会計、関係団体の財政状況及び健全化判断比率'!B68="","",'各会計、関係団体の財政状況及び健全化判断比率'!B68)</f>
        <v>山梨県市町村総合事務組合　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恩賜県有財産保護管理事業特別会計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12</v>
      </c>
      <c r="BF35" s="597"/>
      <c r="BG35" s="598" t="str">
        <f>IF('各会計、関係団体の財政状況及び健全化判断比率'!B35="","",'各会計、関係団体の財政状況及び健全化判断比率'!B35)</f>
        <v>公共下水道事業特別会計</v>
      </c>
      <c r="BH35" s="598"/>
      <c r="BI35" s="598"/>
      <c r="BJ35" s="598"/>
      <c r="BK35" s="598"/>
      <c r="BL35" s="598"/>
      <c r="BM35" s="598"/>
      <c r="BN35" s="598"/>
      <c r="BO35" s="598"/>
      <c r="BP35" s="598"/>
      <c r="BQ35" s="598"/>
      <c r="BR35" s="598"/>
      <c r="BS35" s="598"/>
      <c r="BT35" s="598"/>
      <c r="BU35" s="598"/>
      <c r="BV35" s="181"/>
      <c r="BW35" s="597">
        <f t="shared" ref="BW35:BW43" si="2">IF(BY35="","",BW34+1)</f>
        <v>17</v>
      </c>
      <c r="BX35" s="597"/>
      <c r="BY35" s="598" t="str">
        <f>IF('各会計、関係団体の財政状況及び健全化判断比率'!B69="","",'各会計、関係団体の財政状況及び健全化判断比率'!B69)</f>
        <v>山梨県市町村総合事務組合　電子化事業及び会館管理・研修事業特別会計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歌舞伎文化公園管理特別会計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介護サービス事業特別会計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13</v>
      </c>
      <c r="BF36" s="597"/>
      <c r="BG36" s="598" t="str">
        <f>IF('各会計、関係団体の財政状況及び健全化判断比率'!B36="","",'各会計、関係団体の財政状況及び健全化判断比率'!B36)</f>
        <v>農業集落排水事業特別会計</v>
      </c>
      <c r="BH36" s="598"/>
      <c r="BI36" s="598"/>
      <c r="BJ36" s="598"/>
      <c r="BK36" s="598"/>
      <c r="BL36" s="598"/>
      <c r="BM36" s="598"/>
      <c r="BN36" s="598"/>
      <c r="BO36" s="598"/>
      <c r="BP36" s="598"/>
      <c r="BQ36" s="598"/>
      <c r="BR36" s="598"/>
      <c r="BS36" s="598"/>
      <c r="BT36" s="598"/>
      <c r="BU36" s="598"/>
      <c r="BV36" s="181"/>
      <c r="BW36" s="597">
        <f t="shared" si="2"/>
        <v>18</v>
      </c>
      <c r="BX36" s="597"/>
      <c r="BY36" s="598" t="str">
        <f>IF('各会計、関係団体の財政状況及び健全化判断比率'!B70="","",'各会計、関係団体の財政状況及び健全化判断比率'!B70)</f>
        <v>山梨県市町村総合事務組合　一般廃棄物処分場事業特別会計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f>IF(E37="","",C36+1)</f>
        <v>4</v>
      </c>
      <c r="D37" s="597"/>
      <c r="E37" s="598" t="str">
        <f>IF('各会計、関係団体の財政状況及び健全化判断比率'!B10="","",'各会計、関係団体の財政状況及び健全化判断比率'!B10)</f>
        <v>峡南地域教育支援センター共同設置特別会計</v>
      </c>
      <c r="F37" s="598"/>
      <c r="G37" s="598"/>
      <c r="H37" s="598"/>
      <c r="I37" s="598"/>
      <c r="J37" s="598"/>
      <c r="K37" s="598"/>
      <c r="L37" s="598"/>
      <c r="M37" s="598"/>
      <c r="N37" s="598"/>
      <c r="O37" s="598"/>
      <c r="P37" s="598"/>
      <c r="Q37" s="598"/>
      <c r="R37" s="598"/>
      <c r="S37" s="598"/>
      <c r="T37" s="181"/>
      <c r="U37" s="597">
        <f t="shared" si="4"/>
        <v>8</v>
      </c>
      <c r="V37" s="597"/>
      <c r="W37" s="598" t="str">
        <f>IF('各会計、関係団体の財政状況及び健全化判断比率'!B31="","",'各会計、関係団体の財政状況及び健全化判断比率'!B31)</f>
        <v>訪問看護ステーション西八代特別会計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14</v>
      </c>
      <c r="BF37" s="597"/>
      <c r="BG37" s="598" t="str">
        <f>IF('各会計、関係団体の財政状況及び健全化判断比率'!B37="","",'各会計、関係団体の財政状況及び健全化判断比率'!B37)</f>
        <v>戸別浄化槽整備推進事業特別会計</v>
      </c>
      <c r="BH37" s="598"/>
      <c r="BI37" s="598"/>
      <c r="BJ37" s="598"/>
      <c r="BK37" s="598"/>
      <c r="BL37" s="598"/>
      <c r="BM37" s="598"/>
      <c r="BN37" s="598"/>
      <c r="BO37" s="598"/>
      <c r="BP37" s="598"/>
      <c r="BQ37" s="598"/>
      <c r="BR37" s="598"/>
      <c r="BS37" s="598"/>
      <c r="BT37" s="598"/>
      <c r="BU37" s="598"/>
      <c r="BV37" s="181"/>
      <c r="BW37" s="597">
        <f t="shared" si="2"/>
        <v>19</v>
      </c>
      <c r="BX37" s="597"/>
      <c r="BY37" s="598" t="str">
        <f>IF('各会計、関係団体の財政状況及び健全化判断比率'!B71="","",'各会計、関係団体の財政状況及び健全化判断比率'!B71)</f>
        <v>山梨県市町村総合事務組合　入札参加資格審査事業特別会計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9</v>
      </c>
      <c r="V38" s="597"/>
      <c r="W38" s="598" t="str">
        <f>IF('各会計、関係団体の財政状況及び健全化判断比率'!B32="","",'各会計、関係団体の財政状況及び健全化判断比率'!B32)</f>
        <v>後期高齢者医療特別会計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f t="shared" si="1"/>
        <v>15</v>
      </c>
      <c r="BF38" s="597"/>
      <c r="BG38" s="598" t="str">
        <f>IF('各会計、関係団体の財政状況及び健全化判断比率'!B38="","",'各会計、関係団体の財政状況及び健全化判断比率'!B38)</f>
        <v>温泉事業特別会計</v>
      </c>
      <c r="BH38" s="598"/>
      <c r="BI38" s="598"/>
      <c r="BJ38" s="598"/>
      <c r="BK38" s="598"/>
      <c r="BL38" s="598"/>
      <c r="BM38" s="598"/>
      <c r="BN38" s="598"/>
      <c r="BO38" s="598"/>
      <c r="BP38" s="598"/>
      <c r="BQ38" s="598"/>
      <c r="BR38" s="598"/>
      <c r="BS38" s="598"/>
      <c r="BT38" s="598"/>
      <c r="BU38" s="598"/>
      <c r="BV38" s="181"/>
      <c r="BW38" s="597">
        <f t="shared" si="2"/>
        <v>20</v>
      </c>
      <c r="BX38" s="597"/>
      <c r="BY38" s="598" t="str">
        <f>IF('各会計、関係団体の財政状況及び健全化判断比率'!B72="","",'各会計、関係団体の財政状況及び健全化判断比率'!B72)</f>
        <v>山梨県市町村総合事務組合　交通災害共済事業特別会計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21</v>
      </c>
      <c r="BX39" s="597"/>
      <c r="BY39" s="598" t="str">
        <f>IF('各会計、関係団体の財政状況及び健全化判断比率'!B73="","",'各会計、関係団体の財政状況及び健全化判断比率'!B73)</f>
        <v>峡南広域行政組合　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22</v>
      </c>
      <c r="BX40" s="597"/>
      <c r="BY40" s="598" t="str">
        <f>IF('各会計、関係団体の財政状況及び健全化判断比率'!B74="","",'各会計、関係団体の財政状況及び健全化判断比率'!B74)</f>
        <v>峡南広域行政組合　情報センター特別会計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23</v>
      </c>
      <c r="BX41" s="597"/>
      <c r="BY41" s="598" t="str">
        <f>IF('各会計、関係団体の財政状況及び健全化判断比率'!B75="","",'各会計、関係団体の財政状況及び健全化判断比率'!B75)</f>
        <v>峡南広域行政組合　峡南ふるさと市町村圏特別会計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24</v>
      </c>
      <c r="BX42" s="597"/>
      <c r="BY42" s="598" t="str">
        <f>IF('各会計、関係団体の財政状況及び健全化判断比率'!B76="","",'各会計、関係団体の財政状況及び健全化判断比率'!B76)</f>
        <v>峡南広域行政組合　介護保険特別会計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25</v>
      </c>
      <c r="BX43" s="597"/>
      <c r="BY43" s="598" t="str">
        <f>IF('各会計、関係団体の財政状況及び健全化判断比率'!B77="","",'各会計、関係団体の財政状況及び健全化判断比率'!B77)</f>
        <v>三郡衛生組合　一般会計　その他2会計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yIyvNHNfeW2kHqVJdRNQ5oQs+QsDogno0cFhbcUFFrPOBKmVxV83tu+J+BUewqA09qtaCU5PJK/pa44WxUeYcw==" saltValue="5/wHDt609evlm4OkjM3OK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1682562</v>
      </c>
      <c r="S5" s="613"/>
      <c r="T5" s="613"/>
      <c r="U5" s="613"/>
      <c r="V5" s="613"/>
      <c r="W5" s="613"/>
      <c r="X5" s="613"/>
      <c r="Y5" s="614"/>
      <c r="Z5" s="615">
        <v>17.600000000000001</v>
      </c>
      <c r="AA5" s="615"/>
      <c r="AB5" s="615"/>
      <c r="AC5" s="615"/>
      <c r="AD5" s="616">
        <v>1682562</v>
      </c>
      <c r="AE5" s="616"/>
      <c r="AF5" s="616"/>
      <c r="AG5" s="616"/>
      <c r="AH5" s="616"/>
      <c r="AI5" s="616"/>
      <c r="AJ5" s="616"/>
      <c r="AK5" s="616"/>
      <c r="AL5" s="617">
        <v>27.6</v>
      </c>
      <c r="AM5" s="618"/>
      <c r="AN5" s="618"/>
      <c r="AO5" s="619"/>
      <c r="AP5" s="609" t="s">
        <v>216</v>
      </c>
      <c r="AQ5" s="610"/>
      <c r="AR5" s="610"/>
      <c r="AS5" s="610"/>
      <c r="AT5" s="610"/>
      <c r="AU5" s="610"/>
      <c r="AV5" s="610"/>
      <c r="AW5" s="610"/>
      <c r="AX5" s="610"/>
      <c r="AY5" s="610"/>
      <c r="AZ5" s="610"/>
      <c r="BA5" s="610"/>
      <c r="BB5" s="610"/>
      <c r="BC5" s="610"/>
      <c r="BD5" s="610"/>
      <c r="BE5" s="610"/>
      <c r="BF5" s="611"/>
      <c r="BG5" s="623">
        <v>1638472</v>
      </c>
      <c r="BH5" s="624"/>
      <c r="BI5" s="624"/>
      <c r="BJ5" s="624"/>
      <c r="BK5" s="624"/>
      <c r="BL5" s="624"/>
      <c r="BM5" s="624"/>
      <c r="BN5" s="625"/>
      <c r="BO5" s="626">
        <v>97.4</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73270</v>
      </c>
      <c r="S6" s="624"/>
      <c r="T6" s="624"/>
      <c r="U6" s="624"/>
      <c r="V6" s="624"/>
      <c r="W6" s="624"/>
      <c r="X6" s="624"/>
      <c r="Y6" s="625"/>
      <c r="Z6" s="626">
        <v>0.8</v>
      </c>
      <c r="AA6" s="626"/>
      <c r="AB6" s="626"/>
      <c r="AC6" s="626"/>
      <c r="AD6" s="627">
        <v>73270</v>
      </c>
      <c r="AE6" s="627"/>
      <c r="AF6" s="627"/>
      <c r="AG6" s="627"/>
      <c r="AH6" s="627"/>
      <c r="AI6" s="627"/>
      <c r="AJ6" s="627"/>
      <c r="AK6" s="627"/>
      <c r="AL6" s="628">
        <v>1.2</v>
      </c>
      <c r="AM6" s="629"/>
      <c r="AN6" s="629"/>
      <c r="AO6" s="630"/>
      <c r="AP6" s="620" t="s">
        <v>221</v>
      </c>
      <c r="AQ6" s="621"/>
      <c r="AR6" s="621"/>
      <c r="AS6" s="621"/>
      <c r="AT6" s="621"/>
      <c r="AU6" s="621"/>
      <c r="AV6" s="621"/>
      <c r="AW6" s="621"/>
      <c r="AX6" s="621"/>
      <c r="AY6" s="621"/>
      <c r="AZ6" s="621"/>
      <c r="BA6" s="621"/>
      <c r="BB6" s="621"/>
      <c r="BC6" s="621"/>
      <c r="BD6" s="621"/>
      <c r="BE6" s="621"/>
      <c r="BF6" s="622"/>
      <c r="BG6" s="623">
        <v>1638472</v>
      </c>
      <c r="BH6" s="624"/>
      <c r="BI6" s="624"/>
      <c r="BJ6" s="624"/>
      <c r="BK6" s="624"/>
      <c r="BL6" s="624"/>
      <c r="BM6" s="624"/>
      <c r="BN6" s="625"/>
      <c r="BO6" s="626">
        <v>97.4</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68063</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68063</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536</v>
      </c>
      <c r="S7" s="624"/>
      <c r="T7" s="624"/>
      <c r="U7" s="624"/>
      <c r="V7" s="624"/>
      <c r="W7" s="624"/>
      <c r="X7" s="624"/>
      <c r="Y7" s="625"/>
      <c r="Z7" s="626">
        <v>0</v>
      </c>
      <c r="AA7" s="626"/>
      <c r="AB7" s="626"/>
      <c r="AC7" s="626"/>
      <c r="AD7" s="627">
        <v>536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715665</v>
      </c>
      <c r="BH7" s="624"/>
      <c r="BI7" s="624"/>
      <c r="BJ7" s="624"/>
      <c r="BK7" s="624"/>
      <c r="BL7" s="624"/>
      <c r="BM7" s="624"/>
      <c r="BN7" s="625"/>
      <c r="BO7" s="626">
        <v>42.5</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1220136</v>
      </c>
      <c r="CS7" s="624"/>
      <c r="CT7" s="624"/>
      <c r="CU7" s="624"/>
      <c r="CV7" s="624"/>
      <c r="CW7" s="624"/>
      <c r="CX7" s="624"/>
      <c r="CY7" s="625"/>
      <c r="CZ7" s="626">
        <v>13.2</v>
      </c>
      <c r="DA7" s="626"/>
      <c r="DB7" s="626"/>
      <c r="DC7" s="626"/>
      <c r="DD7" s="632">
        <v>38109</v>
      </c>
      <c r="DE7" s="624"/>
      <c r="DF7" s="624"/>
      <c r="DG7" s="624"/>
      <c r="DH7" s="624"/>
      <c r="DI7" s="624"/>
      <c r="DJ7" s="624"/>
      <c r="DK7" s="624"/>
      <c r="DL7" s="624"/>
      <c r="DM7" s="624"/>
      <c r="DN7" s="624"/>
      <c r="DO7" s="624"/>
      <c r="DP7" s="625"/>
      <c r="DQ7" s="632">
        <v>1069625</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9410</v>
      </c>
      <c r="S8" s="624"/>
      <c r="T8" s="624"/>
      <c r="U8" s="624"/>
      <c r="V8" s="624"/>
      <c r="W8" s="624"/>
      <c r="X8" s="624"/>
      <c r="Y8" s="625"/>
      <c r="Z8" s="626">
        <v>0.1</v>
      </c>
      <c r="AA8" s="626"/>
      <c r="AB8" s="626"/>
      <c r="AC8" s="626"/>
      <c r="AD8" s="627">
        <v>9410</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28408</v>
      </c>
      <c r="BH8" s="624"/>
      <c r="BI8" s="624"/>
      <c r="BJ8" s="624"/>
      <c r="BK8" s="624"/>
      <c r="BL8" s="624"/>
      <c r="BM8" s="624"/>
      <c r="BN8" s="625"/>
      <c r="BO8" s="626">
        <v>1.7</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2935341</v>
      </c>
      <c r="CS8" s="624"/>
      <c r="CT8" s="624"/>
      <c r="CU8" s="624"/>
      <c r="CV8" s="624"/>
      <c r="CW8" s="624"/>
      <c r="CX8" s="624"/>
      <c r="CY8" s="625"/>
      <c r="CZ8" s="626">
        <v>31.8</v>
      </c>
      <c r="DA8" s="626"/>
      <c r="DB8" s="626"/>
      <c r="DC8" s="626"/>
      <c r="DD8" s="632">
        <v>33943</v>
      </c>
      <c r="DE8" s="624"/>
      <c r="DF8" s="624"/>
      <c r="DG8" s="624"/>
      <c r="DH8" s="624"/>
      <c r="DI8" s="624"/>
      <c r="DJ8" s="624"/>
      <c r="DK8" s="624"/>
      <c r="DL8" s="624"/>
      <c r="DM8" s="624"/>
      <c r="DN8" s="624"/>
      <c r="DO8" s="624"/>
      <c r="DP8" s="625"/>
      <c r="DQ8" s="632">
        <v>1855606</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10803</v>
      </c>
      <c r="S9" s="624"/>
      <c r="T9" s="624"/>
      <c r="U9" s="624"/>
      <c r="V9" s="624"/>
      <c r="W9" s="624"/>
      <c r="X9" s="624"/>
      <c r="Y9" s="625"/>
      <c r="Z9" s="626">
        <v>0.1</v>
      </c>
      <c r="AA9" s="626"/>
      <c r="AB9" s="626"/>
      <c r="AC9" s="626"/>
      <c r="AD9" s="627">
        <v>10803</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604628</v>
      </c>
      <c r="BH9" s="624"/>
      <c r="BI9" s="624"/>
      <c r="BJ9" s="624"/>
      <c r="BK9" s="624"/>
      <c r="BL9" s="624"/>
      <c r="BM9" s="624"/>
      <c r="BN9" s="625"/>
      <c r="BO9" s="626">
        <v>35.9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1052232</v>
      </c>
      <c r="CS9" s="624"/>
      <c r="CT9" s="624"/>
      <c r="CU9" s="624"/>
      <c r="CV9" s="624"/>
      <c r="CW9" s="624"/>
      <c r="CX9" s="624"/>
      <c r="CY9" s="625"/>
      <c r="CZ9" s="626">
        <v>11.4</v>
      </c>
      <c r="DA9" s="626"/>
      <c r="DB9" s="626"/>
      <c r="DC9" s="626"/>
      <c r="DD9" s="632">
        <v>6655</v>
      </c>
      <c r="DE9" s="624"/>
      <c r="DF9" s="624"/>
      <c r="DG9" s="624"/>
      <c r="DH9" s="624"/>
      <c r="DI9" s="624"/>
      <c r="DJ9" s="624"/>
      <c r="DK9" s="624"/>
      <c r="DL9" s="624"/>
      <c r="DM9" s="624"/>
      <c r="DN9" s="624"/>
      <c r="DO9" s="624"/>
      <c r="DP9" s="625"/>
      <c r="DQ9" s="632">
        <v>968860</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34613</v>
      </c>
      <c r="BH10" s="624"/>
      <c r="BI10" s="624"/>
      <c r="BJ10" s="624"/>
      <c r="BK10" s="624"/>
      <c r="BL10" s="624"/>
      <c r="BM10" s="624"/>
      <c r="BN10" s="625"/>
      <c r="BO10" s="626">
        <v>2.1</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359791</v>
      </c>
      <c r="S11" s="624"/>
      <c r="T11" s="624"/>
      <c r="U11" s="624"/>
      <c r="V11" s="624"/>
      <c r="W11" s="624"/>
      <c r="X11" s="624"/>
      <c r="Y11" s="625"/>
      <c r="Z11" s="628">
        <v>3.8</v>
      </c>
      <c r="AA11" s="629"/>
      <c r="AB11" s="629"/>
      <c r="AC11" s="635"/>
      <c r="AD11" s="632">
        <v>359791</v>
      </c>
      <c r="AE11" s="624"/>
      <c r="AF11" s="624"/>
      <c r="AG11" s="624"/>
      <c r="AH11" s="624"/>
      <c r="AI11" s="624"/>
      <c r="AJ11" s="624"/>
      <c r="AK11" s="625"/>
      <c r="AL11" s="628">
        <v>5.9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48016</v>
      </c>
      <c r="BH11" s="624"/>
      <c r="BI11" s="624"/>
      <c r="BJ11" s="624"/>
      <c r="BK11" s="624"/>
      <c r="BL11" s="624"/>
      <c r="BM11" s="624"/>
      <c r="BN11" s="625"/>
      <c r="BO11" s="626">
        <v>2.9</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301788</v>
      </c>
      <c r="CS11" s="624"/>
      <c r="CT11" s="624"/>
      <c r="CU11" s="624"/>
      <c r="CV11" s="624"/>
      <c r="CW11" s="624"/>
      <c r="CX11" s="624"/>
      <c r="CY11" s="625"/>
      <c r="CZ11" s="626">
        <v>3.3</v>
      </c>
      <c r="DA11" s="626"/>
      <c r="DB11" s="626"/>
      <c r="DC11" s="626"/>
      <c r="DD11" s="632">
        <v>111196</v>
      </c>
      <c r="DE11" s="624"/>
      <c r="DF11" s="624"/>
      <c r="DG11" s="624"/>
      <c r="DH11" s="624"/>
      <c r="DI11" s="624"/>
      <c r="DJ11" s="624"/>
      <c r="DK11" s="624"/>
      <c r="DL11" s="624"/>
      <c r="DM11" s="624"/>
      <c r="DN11" s="624"/>
      <c r="DO11" s="624"/>
      <c r="DP11" s="625"/>
      <c r="DQ11" s="632">
        <v>202186</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770291</v>
      </c>
      <c r="BH12" s="624"/>
      <c r="BI12" s="624"/>
      <c r="BJ12" s="624"/>
      <c r="BK12" s="624"/>
      <c r="BL12" s="624"/>
      <c r="BM12" s="624"/>
      <c r="BN12" s="625"/>
      <c r="BO12" s="626">
        <v>45.8</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108962</v>
      </c>
      <c r="CS12" s="624"/>
      <c r="CT12" s="624"/>
      <c r="CU12" s="624"/>
      <c r="CV12" s="624"/>
      <c r="CW12" s="624"/>
      <c r="CX12" s="624"/>
      <c r="CY12" s="625"/>
      <c r="CZ12" s="626">
        <v>1.2</v>
      </c>
      <c r="DA12" s="626"/>
      <c r="DB12" s="626"/>
      <c r="DC12" s="626"/>
      <c r="DD12" s="632">
        <v>3013</v>
      </c>
      <c r="DE12" s="624"/>
      <c r="DF12" s="624"/>
      <c r="DG12" s="624"/>
      <c r="DH12" s="624"/>
      <c r="DI12" s="624"/>
      <c r="DJ12" s="624"/>
      <c r="DK12" s="624"/>
      <c r="DL12" s="624"/>
      <c r="DM12" s="624"/>
      <c r="DN12" s="624"/>
      <c r="DO12" s="624"/>
      <c r="DP12" s="625"/>
      <c r="DQ12" s="632">
        <v>100140</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764672</v>
      </c>
      <c r="BH13" s="624"/>
      <c r="BI13" s="624"/>
      <c r="BJ13" s="624"/>
      <c r="BK13" s="624"/>
      <c r="BL13" s="624"/>
      <c r="BM13" s="624"/>
      <c r="BN13" s="625"/>
      <c r="BO13" s="626">
        <v>45.4</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905609</v>
      </c>
      <c r="CS13" s="624"/>
      <c r="CT13" s="624"/>
      <c r="CU13" s="624"/>
      <c r="CV13" s="624"/>
      <c r="CW13" s="624"/>
      <c r="CX13" s="624"/>
      <c r="CY13" s="625"/>
      <c r="CZ13" s="626">
        <v>9.8000000000000007</v>
      </c>
      <c r="DA13" s="626"/>
      <c r="DB13" s="626"/>
      <c r="DC13" s="626"/>
      <c r="DD13" s="632">
        <v>202642</v>
      </c>
      <c r="DE13" s="624"/>
      <c r="DF13" s="624"/>
      <c r="DG13" s="624"/>
      <c r="DH13" s="624"/>
      <c r="DI13" s="624"/>
      <c r="DJ13" s="624"/>
      <c r="DK13" s="624"/>
      <c r="DL13" s="624"/>
      <c r="DM13" s="624"/>
      <c r="DN13" s="624"/>
      <c r="DO13" s="624"/>
      <c r="DP13" s="625"/>
      <c r="DQ13" s="632">
        <v>700360</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535</v>
      </c>
      <c r="S14" s="624"/>
      <c r="T14" s="624"/>
      <c r="U14" s="624"/>
      <c r="V14" s="624"/>
      <c r="W14" s="624"/>
      <c r="X14" s="624"/>
      <c r="Y14" s="625"/>
      <c r="Z14" s="626">
        <v>0</v>
      </c>
      <c r="AA14" s="626"/>
      <c r="AB14" s="626"/>
      <c r="AC14" s="626"/>
      <c r="AD14" s="627">
        <v>535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65992</v>
      </c>
      <c r="BH14" s="624"/>
      <c r="BI14" s="624"/>
      <c r="BJ14" s="624"/>
      <c r="BK14" s="624"/>
      <c r="BL14" s="624"/>
      <c r="BM14" s="624"/>
      <c r="BN14" s="625"/>
      <c r="BO14" s="626">
        <v>3.9</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430864</v>
      </c>
      <c r="CS14" s="624"/>
      <c r="CT14" s="624"/>
      <c r="CU14" s="624"/>
      <c r="CV14" s="624"/>
      <c r="CW14" s="624"/>
      <c r="CX14" s="624"/>
      <c r="CY14" s="625"/>
      <c r="CZ14" s="626">
        <v>4.7</v>
      </c>
      <c r="DA14" s="626"/>
      <c r="DB14" s="626"/>
      <c r="DC14" s="626"/>
      <c r="DD14" s="632">
        <v>7834</v>
      </c>
      <c r="DE14" s="624"/>
      <c r="DF14" s="624"/>
      <c r="DG14" s="624"/>
      <c r="DH14" s="624"/>
      <c r="DI14" s="624"/>
      <c r="DJ14" s="624"/>
      <c r="DK14" s="624"/>
      <c r="DL14" s="624"/>
      <c r="DM14" s="624"/>
      <c r="DN14" s="624"/>
      <c r="DO14" s="624"/>
      <c r="DP14" s="625"/>
      <c r="DQ14" s="632">
        <v>373964</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86524</v>
      </c>
      <c r="BH15" s="624"/>
      <c r="BI15" s="624"/>
      <c r="BJ15" s="624"/>
      <c r="BK15" s="624"/>
      <c r="BL15" s="624"/>
      <c r="BM15" s="624"/>
      <c r="BN15" s="625"/>
      <c r="BO15" s="626">
        <v>5.0999999999999996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862817</v>
      </c>
      <c r="CS15" s="624"/>
      <c r="CT15" s="624"/>
      <c r="CU15" s="624"/>
      <c r="CV15" s="624"/>
      <c r="CW15" s="624"/>
      <c r="CX15" s="624"/>
      <c r="CY15" s="625"/>
      <c r="CZ15" s="626">
        <v>9.3000000000000007</v>
      </c>
      <c r="DA15" s="626"/>
      <c r="DB15" s="626"/>
      <c r="DC15" s="626"/>
      <c r="DD15" s="632">
        <v>107712</v>
      </c>
      <c r="DE15" s="624"/>
      <c r="DF15" s="624"/>
      <c r="DG15" s="624"/>
      <c r="DH15" s="624"/>
      <c r="DI15" s="624"/>
      <c r="DJ15" s="624"/>
      <c r="DK15" s="624"/>
      <c r="DL15" s="624"/>
      <c r="DM15" s="624"/>
      <c r="DN15" s="624"/>
      <c r="DO15" s="624"/>
      <c r="DP15" s="625"/>
      <c r="DQ15" s="632">
        <v>698723</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8826</v>
      </c>
      <c r="S16" s="624"/>
      <c r="T16" s="624"/>
      <c r="U16" s="624"/>
      <c r="V16" s="624"/>
      <c r="W16" s="624"/>
      <c r="X16" s="624"/>
      <c r="Y16" s="625"/>
      <c r="Z16" s="626">
        <v>0.1</v>
      </c>
      <c r="AA16" s="626"/>
      <c r="AB16" s="626"/>
      <c r="AC16" s="626"/>
      <c r="AD16" s="627">
        <v>8826</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28440</v>
      </c>
      <c r="S17" s="624"/>
      <c r="T17" s="624"/>
      <c r="U17" s="624"/>
      <c r="V17" s="624"/>
      <c r="W17" s="624"/>
      <c r="X17" s="624"/>
      <c r="Y17" s="625"/>
      <c r="Z17" s="626">
        <v>0.3</v>
      </c>
      <c r="AA17" s="626"/>
      <c r="AB17" s="626"/>
      <c r="AC17" s="626"/>
      <c r="AD17" s="627">
        <v>28440</v>
      </c>
      <c r="AE17" s="627"/>
      <c r="AF17" s="627"/>
      <c r="AG17" s="627"/>
      <c r="AH17" s="627"/>
      <c r="AI17" s="627"/>
      <c r="AJ17" s="627"/>
      <c r="AK17" s="627"/>
      <c r="AL17" s="628">
        <v>0.5</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1354848</v>
      </c>
      <c r="CS17" s="624"/>
      <c r="CT17" s="624"/>
      <c r="CU17" s="624"/>
      <c r="CV17" s="624"/>
      <c r="CW17" s="624"/>
      <c r="CX17" s="624"/>
      <c r="CY17" s="625"/>
      <c r="CZ17" s="626">
        <v>14.7</v>
      </c>
      <c r="DA17" s="626"/>
      <c r="DB17" s="626"/>
      <c r="DC17" s="626"/>
      <c r="DD17" s="632" t="s">
        <v>122</v>
      </c>
      <c r="DE17" s="624"/>
      <c r="DF17" s="624"/>
      <c r="DG17" s="624"/>
      <c r="DH17" s="624"/>
      <c r="DI17" s="624"/>
      <c r="DJ17" s="624"/>
      <c r="DK17" s="624"/>
      <c r="DL17" s="624"/>
      <c r="DM17" s="624"/>
      <c r="DN17" s="624"/>
      <c r="DO17" s="624"/>
      <c r="DP17" s="625"/>
      <c r="DQ17" s="632">
        <v>1324438</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14236</v>
      </c>
      <c r="S18" s="624"/>
      <c r="T18" s="624"/>
      <c r="U18" s="624"/>
      <c r="V18" s="624"/>
      <c r="W18" s="624"/>
      <c r="X18" s="624"/>
      <c r="Y18" s="625"/>
      <c r="Z18" s="626">
        <v>0.1</v>
      </c>
      <c r="AA18" s="626"/>
      <c r="AB18" s="626"/>
      <c r="AC18" s="626"/>
      <c r="AD18" s="627">
        <v>14236</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13698</v>
      </c>
      <c r="S19" s="624"/>
      <c r="T19" s="624"/>
      <c r="U19" s="624"/>
      <c r="V19" s="624"/>
      <c r="W19" s="624"/>
      <c r="X19" s="624"/>
      <c r="Y19" s="625"/>
      <c r="Z19" s="626">
        <v>0.1</v>
      </c>
      <c r="AA19" s="626"/>
      <c r="AB19" s="626"/>
      <c r="AC19" s="626"/>
      <c r="AD19" s="627">
        <v>13698</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44090</v>
      </c>
      <c r="BH19" s="624"/>
      <c r="BI19" s="624"/>
      <c r="BJ19" s="624"/>
      <c r="BK19" s="624"/>
      <c r="BL19" s="624"/>
      <c r="BM19" s="624"/>
      <c r="BN19" s="625"/>
      <c r="BO19" s="626">
        <v>2.6</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538</v>
      </c>
      <c r="S20" s="624"/>
      <c r="T20" s="624"/>
      <c r="U20" s="624"/>
      <c r="V20" s="624"/>
      <c r="W20" s="624"/>
      <c r="X20" s="624"/>
      <c r="Y20" s="625"/>
      <c r="Z20" s="626">
        <v>0</v>
      </c>
      <c r="AA20" s="626"/>
      <c r="AB20" s="626"/>
      <c r="AC20" s="626"/>
      <c r="AD20" s="627">
        <v>538</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44090</v>
      </c>
      <c r="BH20" s="624"/>
      <c r="BI20" s="624"/>
      <c r="BJ20" s="624"/>
      <c r="BK20" s="624"/>
      <c r="BL20" s="624"/>
      <c r="BM20" s="624"/>
      <c r="BN20" s="625"/>
      <c r="BO20" s="626">
        <v>2.6</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9240660</v>
      </c>
      <c r="CS20" s="624"/>
      <c r="CT20" s="624"/>
      <c r="CU20" s="624"/>
      <c r="CV20" s="624"/>
      <c r="CW20" s="624"/>
      <c r="CX20" s="624"/>
      <c r="CY20" s="625"/>
      <c r="CZ20" s="626">
        <v>100</v>
      </c>
      <c r="DA20" s="626"/>
      <c r="DB20" s="626"/>
      <c r="DC20" s="626"/>
      <c r="DD20" s="632">
        <v>511104</v>
      </c>
      <c r="DE20" s="624"/>
      <c r="DF20" s="624"/>
      <c r="DG20" s="624"/>
      <c r="DH20" s="624"/>
      <c r="DI20" s="624"/>
      <c r="DJ20" s="624"/>
      <c r="DK20" s="624"/>
      <c r="DL20" s="624"/>
      <c r="DM20" s="624"/>
      <c r="DN20" s="624"/>
      <c r="DO20" s="624"/>
      <c r="DP20" s="625"/>
      <c r="DQ20" s="632">
        <v>7361965</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4327041</v>
      </c>
      <c r="S21" s="624"/>
      <c r="T21" s="624"/>
      <c r="U21" s="624"/>
      <c r="V21" s="624"/>
      <c r="W21" s="624"/>
      <c r="X21" s="624"/>
      <c r="Y21" s="625"/>
      <c r="Z21" s="626">
        <v>45.2</v>
      </c>
      <c r="AA21" s="626"/>
      <c r="AB21" s="626"/>
      <c r="AC21" s="626"/>
      <c r="AD21" s="627">
        <v>3898941</v>
      </c>
      <c r="AE21" s="627"/>
      <c r="AF21" s="627"/>
      <c r="AG21" s="627"/>
      <c r="AH21" s="627"/>
      <c r="AI21" s="627"/>
      <c r="AJ21" s="627"/>
      <c r="AK21" s="627"/>
      <c r="AL21" s="628">
        <v>63.9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44090</v>
      </c>
      <c r="BH21" s="624"/>
      <c r="BI21" s="624"/>
      <c r="BJ21" s="624"/>
      <c r="BK21" s="624"/>
      <c r="BL21" s="624"/>
      <c r="BM21" s="624"/>
      <c r="BN21" s="625"/>
      <c r="BO21" s="626">
        <v>2.6</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3898941</v>
      </c>
      <c r="S22" s="624"/>
      <c r="T22" s="624"/>
      <c r="U22" s="624"/>
      <c r="V22" s="624"/>
      <c r="W22" s="624"/>
      <c r="X22" s="624"/>
      <c r="Y22" s="625"/>
      <c r="Z22" s="626">
        <v>40.700000000000003</v>
      </c>
      <c r="AA22" s="626"/>
      <c r="AB22" s="626"/>
      <c r="AC22" s="626"/>
      <c r="AD22" s="627">
        <v>3898941</v>
      </c>
      <c r="AE22" s="627"/>
      <c r="AF22" s="627"/>
      <c r="AG22" s="627"/>
      <c r="AH22" s="627"/>
      <c r="AI22" s="627"/>
      <c r="AJ22" s="627"/>
      <c r="AK22" s="627"/>
      <c r="AL22" s="628">
        <v>63.9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428100</v>
      </c>
      <c r="S23" s="624"/>
      <c r="T23" s="624"/>
      <c r="U23" s="624"/>
      <c r="V23" s="624"/>
      <c r="W23" s="624"/>
      <c r="X23" s="624"/>
      <c r="Y23" s="625"/>
      <c r="Z23" s="626">
        <v>4.5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4340057</v>
      </c>
      <c r="CS24" s="613"/>
      <c r="CT24" s="613"/>
      <c r="CU24" s="613"/>
      <c r="CV24" s="613"/>
      <c r="CW24" s="613"/>
      <c r="CX24" s="613"/>
      <c r="CY24" s="614"/>
      <c r="CZ24" s="617">
        <v>47</v>
      </c>
      <c r="DA24" s="618"/>
      <c r="DB24" s="618"/>
      <c r="DC24" s="634"/>
      <c r="DD24" s="655">
        <v>3320531</v>
      </c>
      <c r="DE24" s="613"/>
      <c r="DF24" s="613"/>
      <c r="DG24" s="613"/>
      <c r="DH24" s="613"/>
      <c r="DI24" s="613"/>
      <c r="DJ24" s="613"/>
      <c r="DK24" s="614"/>
      <c r="DL24" s="655">
        <v>3052117</v>
      </c>
      <c r="DM24" s="613"/>
      <c r="DN24" s="613"/>
      <c r="DO24" s="613"/>
      <c r="DP24" s="613"/>
      <c r="DQ24" s="613"/>
      <c r="DR24" s="613"/>
      <c r="DS24" s="613"/>
      <c r="DT24" s="613"/>
      <c r="DU24" s="613"/>
      <c r="DV24" s="614"/>
      <c r="DW24" s="617">
        <v>50</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6515450</v>
      </c>
      <c r="S25" s="624"/>
      <c r="T25" s="624"/>
      <c r="U25" s="624"/>
      <c r="V25" s="624"/>
      <c r="W25" s="624"/>
      <c r="X25" s="624"/>
      <c r="Y25" s="625"/>
      <c r="Z25" s="626">
        <v>68</v>
      </c>
      <c r="AA25" s="626"/>
      <c r="AB25" s="626"/>
      <c r="AC25" s="626"/>
      <c r="AD25" s="627">
        <v>6087350</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1672852</v>
      </c>
      <c r="CS25" s="656"/>
      <c r="CT25" s="656"/>
      <c r="CU25" s="656"/>
      <c r="CV25" s="656"/>
      <c r="CW25" s="656"/>
      <c r="CX25" s="656"/>
      <c r="CY25" s="657"/>
      <c r="CZ25" s="628">
        <v>18.100000000000001</v>
      </c>
      <c r="DA25" s="653"/>
      <c r="DB25" s="653"/>
      <c r="DC25" s="658"/>
      <c r="DD25" s="632">
        <v>1496503</v>
      </c>
      <c r="DE25" s="656"/>
      <c r="DF25" s="656"/>
      <c r="DG25" s="656"/>
      <c r="DH25" s="656"/>
      <c r="DI25" s="656"/>
      <c r="DJ25" s="656"/>
      <c r="DK25" s="657"/>
      <c r="DL25" s="632">
        <v>1433466</v>
      </c>
      <c r="DM25" s="656"/>
      <c r="DN25" s="656"/>
      <c r="DO25" s="656"/>
      <c r="DP25" s="656"/>
      <c r="DQ25" s="656"/>
      <c r="DR25" s="656"/>
      <c r="DS25" s="656"/>
      <c r="DT25" s="656"/>
      <c r="DU25" s="656"/>
      <c r="DV25" s="657"/>
      <c r="DW25" s="628">
        <v>23.5</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1063</v>
      </c>
      <c r="S26" s="624"/>
      <c r="T26" s="624"/>
      <c r="U26" s="624"/>
      <c r="V26" s="624"/>
      <c r="W26" s="624"/>
      <c r="X26" s="624"/>
      <c r="Y26" s="625"/>
      <c r="Z26" s="626">
        <v>0</v>
      </c>
      <c r="AA26" s="626"/>
      <c r="AB26" s="626"/>
      <c r="AC26" s="626"/>
      <c r="AD26" s="627">
        <v>1063</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891967</v>
      </c>
      <c r="CS26" s="624"/>
      <c r="CT26" s="624"/>
      <c r="CU26" s="624"/>
      <c r="CV26" s="624"/>
      <c r="CW26" s="624"/>
      <c r="CX26" s="624"/>
      <c r="CY26" s="625"/>
      <c r="CZ26" s="628">
        <v>9.6999999999999993</v>
      </c>
      <c r="DA26" s="653"/>
      <c r="DB26" s="653"/>
      <c r="DC26" s="658"/>
      <c r="DD26" s="632">
        <v>777114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48680</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1682562</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1312357</v>
      </c>
      <c r="CS27" s="656"/>
      <c r="CT27" s="656"/>
      <c r="CU27" s="656"/>
      <c r="CV27" s="656"/>
      <c r="CW27" s="656"/>
      <c r="CX27" s="656"/>
      <c r="CY27" s="657"/>
      <c r="CZ27" s="628">
        <v>14.2</v>
      </c>
      <c r="DA27" s="653"/>
      <c r="DB27" s="653"/>
      <c r="DC27" s="658"/>
      <c r="DD27" s="632">
        <v>499590</v>
      </c>
      <c r="DE27" s="656"/>
      <c r="DF27" s="656"/>
      <c r="DG27" s="656"/>
      <c r="DH27" s="656"/>
      <c r="DI27" s="656"/>
      <c r="DJ27" s="656"/>
      <c r="DK27" s="657"/>
      <c r="DL27" s="632">
        <v>302700</v>
      </c>
      <c r="DM27" s="656"/>
      <c r="DN27" s="656"/>
      <c r="DO27" s="656"/>
      <c r="DP27" s="656"/>
      <c r="DQ27" s="656"/>
      <c r="DR27" s="656"/>
      <c r="DS27" s="656"/>
      <c r="DT27" s="656"/>
      <c r="DU27" s="656"/>
      <c r="DV27" s="657"/>
      <c r="DW27" s="628">
        <v>5</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96104</v>
      </c>
      <c r="S28" s="624"/>
      <c r="T28" s="624"/>
      <c r="U28" s="624"/>
      <c r="V28" s="624"/>
      <c r="W28" s="624"/>
      <c r="X28" s="624"/>
      <c r="Y28" s="625"/>
      <c r="Z28" s="626">
        <v>1</v>
      </c>
      <c r="AA28" s="626"/>
      <c r="AB28" s="626"/>
      <c r="AC28" s="626"/>
      <c r="AD28" s="627">
        <v>3305</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1354848</v>
      </c>
      <c r="CS28" s="624"/>
      <c r="CT28" s="624"/>
      <c r="CU28" s="624"/>
      <c r="CV28" s="624"/>
      <c r="CW28" s="624"/>
      <c r="CX28" s="624"/>
      <c r="CY28" s="625"/>
      <c r="CZ28" s="628">
        <v>14.7</v>
      </c>
      <c r="DA28" s="653"/>
      <c r="DB28" s="653"/>
      <c r="DC28" s="658"/>
      <c r="DD28" s="632">
        <v>1324438</v>
      </c>
      <c r="DE28" s="624"/>
      <c r="DF28" s="624"/>
      <c r="DG28" s="624"/>
      <c r="DH28" s="624"/>
      <c r="DI28" s="624"/>
      <c r="DJ28" s="624"/>
      <c r="DK28" s="625"/>
      <c r="DL28" s="632">
        <v>1315951</v>
      </c>
      <c r="DM28" s="624"/>
      <c r="DN28" s="624"/>
      <c r="DO28" s="624"/>
      <c r="DP28" s="624"/>
      <c r="DQ28" s="624"/>
      <c r="DR28" s="624"/>
      <c r="DS28" s="624"/>
      <c r="DT28" s="624"/>
      <c r="DU28" s="624"/>
      <c r="DV28" s="625"/>
      <c r="DW28" s="628">
        <v>21.6</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9878</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1354848</v>
      </c>
      <c r="CS29" s="656"/>
      <c r="CT29" s="656"/>
      <c r="CU29" s="656"/>
      <c r="CV29" s="656"/>
      <c r="CW29" s="656"/>
      <c r="CX29" s="656"/>
      <c r="CY29" s="657"/>
      <c r="CZ29" s="628">
        <v>14.7</v>
      </c>
      <c r="DA29" s="653"/>
      <c r="DB29" s="653"/>
      <c r="DC29" s="658"/>
      <c r="DD29" s="632">
        <v>1324438</v>
      </c>
      <c r="DE29" s="656"/>
      <c r="DF29" s="656"/>
      <c r="DG29" s="656"/>
      <c r="DH29" s="656"/>
      <c r="DI29" s="656"/>
      <c r="DJ29" s="656"/>
      <c r="DK29" s="657"/>
      <c r="DL29" s="632">
        <v>1315951</v>
      </c>
      <c r="DM29" s="656"/>
      <c r="DN29" s="656"/>
      <c r="DO29" s="656"/>
      <c r="DP29" s="656"/>
      <c r="DQ29" s="656"/>
      <c r="DR29" s="656"/>
      <c r="DS29" s="656"/>
      <c r="DT29" s="656"/>
      <c r="DU29" s="656"/>
      <c r="DV29" s="657"/>
      <c r="DW29" s="628">
        <v>21.6</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942132</v>
      </c>
      <c r="S30" s="624"/>
      <c r="T30" s="624"/>
      <c r="U30" s="624"/>
      <c r="V30" s="624"/>
      <c r="W30" s="624"/>
      <c r="X30" s="624"/>
      <c r="Y30" s="625"/>
      <c r="Z30" s="626">
        <v>9.8000000000000007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1312516</v>
      </c>
      <c r="CS30" s="624"/>
      <c r="CT30" s="624"/>
      <c r="CU30" s="624"/>
      <c r="CV30" s="624"/>
      <c r="CW30" s="624"/>
      <c r="CX30" s="624"/>
      <c r="CY30" s="625"/>
      <c r="CZ30" s="628">
        <v>14.2</v>
      </c>
      <c r="DA30" s="653"/>
      <c r="DB30" s="653"/>
      <c r="DC30" s="658"/>
      <c r="DD30" s="632">
        <v>1286855</v>
      </c>
      <c r="DE30" s="624"/>
      <c r="DF30" s="624"/>
      <c r="DG30" s="624"/>
      <c r="DH30" s="624"/>
      <c r="DI30" s="624"/>
      <c r="DJ30" s="624"/>
      <c r="DK30" s="625"/>
      <c r="DL30" s="632">
        <v>1278368</v>
      </c>
      <c r="DM30" s="624"/>
      <c r="DN30" s="624"/>
      <c r="DO30" s="624"/>
      <c r="DP30" s="624"/>
      <c r="DQ30" s="624"/>
      <c r="DR30" s="624"/>
      <c r="DS30" s="624"/>
      <c r="DT30" s="624"/>
      <c r="DU30" s="624"/>
      <c r="DV30" s="625"/>
      <c r="DW30" s="628">
        <v>20.9</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99.2</v>
      </c>
      <c r="BH31" s="667"/>
      <c r="BI31" s="667"/>
      <c r="BJ31" s="667"/>
      <c r="BK31" s="667"/>
      <c r="BL31" s="667"/>
      <c r="BM31" s="618">
        <v>98.4</v>
      </c>
      <c r="BN31" s="667"/>
      <c r="BO31" s="667"/>
      <c r="BP31" s="667"/>
      <c r="BQ31" s="668"/>
      <c r="BR31" s="670">
        <v>99.2</v>
      </c>
      <c r="BS31" s="667"/>
      <c r="BT31" s="667"/>
      <c r="BU31" s="667"/>
      <c r="BV31" s="667"/>
      <c r="BW31" s="667"/>
      <c r="BX31" s="618">
        <v>98.4</v>
      </c>
      <c r="BY31" s="667"/>
      <c r="BZ31" s="667"/>
      <c r="CA31" s="667"/>
      <c r="CB31" s="668"/>
      <c r="CD31" s="663"/>
      <c r="CE31" s="664"/>
      <c r="CF31" s="620" t="s">
        <v>300</v>
      </c>
      <c r="CG31" s="621"/>
      <c r="CH31" s="621"/>
      <c r="CI31" s="621"/>
      <c r="CJ31" s="621"/>
      <c r="CK31" s="621"/>
      <c r="CL31" s="621"/>
      <c r="CM31" s="621"/>
      <c r="CN31" s="621"/>
      <c r="CO31" s="621"/>
      <c r="CP31" s="621"/>
      <c r="CQ31" s="622"/>
      <c r="CR31" s="623">
        <v>42332</v>
      </c>
      <c r="CS31" s="656"/>
      <c r="CT31" s="656"/>
      <c r="CU31" s="656"/>
      <c r="CV31" s="656"/>
      <c r="CW31" s="656"/>
      <c r="CX31" s="656"/>
      <c r="CY31" s="657"/>
      <c r="CZ31" s="628">
        <v>0.5</v>
      </c>
      <c r="DA31" s="653"/>
      <c r="DB31" s="653"/>
      <c r="DC31" s="658"/>
      <c r="DD31" s="632">
        <v>37583</v>
      </c>
      <c r="DE31" s="656"/>
      <c r="DF31" s="656"/>
      <c r="DG31" s="656"/>
      <c r="DH31" s="656"/>
      <c r="DI31" s="656"/>
      <c r="DJ31" s="656"/>
      <c r="DK31" s="657"/>
      <c r="DL31" s="632">
        <v>37583</v>
      </c>
      <c r="DM31" s="656"/>
      <c r="DN31" s="656"/>
      <c r="DO31" s="656"/>
      <c r="DP31" s="656"/>
      <c r="DQ31" s="656"/>
      <c r="DR31" s="656"/>
      <c r="DS31" s="656"/>
      <c r="DT31" s="656"/>
      <c r="DU31" s="656"/>
      <c r="DV31" s="657"/>
      <c r="DW31" s="628">
        <v>0.6</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481046</v>
      </c>
      <c r="S32" s="624"/>
      <c r="T32" s="624"/>
      <c r="U32" s="624"/>
      <c r="V32" s="624"/>
      <c r="W32" s="624"/>
      <c r="X32" s="624"/>
      <c r="Y32" s="625"/>
      <c r="Z32" s="626">
        <v>5</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99.4</v>
      </c>
      <c r="BH32" s="656"/>
      <c r="BI32" s="656"/>
      <c r="BJ32" s="656"/>
      <c r="BK32" s="656"/>
      <c r="BL32" s="656"/>
      <c r="BM32" s="629">
        <v>98.9</v>
      </c>
      <c r="BN32" s="656"/>
      <c r="BO32" s="656"/>
      <c r="BP32" s="656"/>
      <c r="BQ32" s="669"/>
      <c r="BR32" s="680">
        <v>99.5</v>
      </c>
      <c r="BS32" s="656"/>
      <c r="BT32" s="656"/>
      <c r="BU32" s="656"/>
      <c r="BV32" s="656"/>
      <c r="BW32" s="656"/>
      <c r="BX32" s="629">
        <v>98.9</v>
      </c>
      <c r="BY32" s="656"/>
      <c r="BZ32" s="656"/>
      <c r="CA32" s="656"/>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2745</v>
      </c>
      <c r="S33" s="624"/>
      <c r="T33" s="624"/>
      <c r="U33" s="624"/>
      <c r="V33" s="624"/>
      <c r="W33" s="624"/>
      <c r="X33" s="624"/>
      <c r="Y33" s="625"/>
      <c r="Z33" s="626">
        <v>0</v>
      </c>
      <c r="AA33" s="626"/>
      <c r="AB33" s="626"/>
      <c r="AC33" s="626"/>
      <c r="AD33" s="627">
        <v>155</v>
      </c>
      <c r="AE33" s="627"/>
      <c r="AF33" s="627"/>
      <c r="AG33" s="627"/>
      <c r="AH33" s="627"/>
      <c r="AI33" s="627"/>
      <c r="AJ33" s="627"/>
      <c r="AK33" s="627"/>
      <c r="AL33" s="628">
        <v>0</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98.9</v>
      </c>
      <c r="BH33" s="682"/>
      <c r="BI33" s="682"/>
      <c r="BJ33" s="682"/>
      <c r="BK33" s="682"/>
      <c r="BL33" s="682"/>
      <c r="BM33" s="683">
        <v>97.6</v>
      </c>
      <c r="BN33" s="682"/>
      <c r="BO33" s="682"/>
      <c r="BP33" s="682"/>
      <c r="BQ33" s="684"/>
      <c r="BR33" s="681">
        <v>98.9</v>
      </c>
      <c r="BS33" s="682"/>
      <c r="BT33" s="682"/>
      <c r="BU33" s="682"/>
      <c r="BV33" s="682"/>
      <c r="BW33" s="682"/>
      <c r="BX33" s="683">
        <v>97.6</v>
      </c>
      <c r="BY33" s="682"/>
      <c r="BZ33" s="682"/>
      <c r="CA33" s="682"/>
      <c r="CB33" s="684"/>
      <c r="CD33" s="620" t="s">
        <v>307</v>
      </c>
      <c r="CE33" s="621"/>
      <c r="CF33" s="621"/>
      <c r="CG33" s="621"/>
      <c r="CH33" s="621"/>
      <c r="CI33" s="621"/>
      <c r="CJ33" s="621"/>
      <c r="CK33" s="621"/>
      <c r="CL33" s="621"/>
      <c r="CM33" s="621"/>
      <c r="CN33" s="621"/>
      <c r="CO33" s="621"/>
      <c r="CP33" s="621"/>
      <c r="CQ33" s="622"/>
      <c r="CR33" s="623">
        <v>4389499</v>
      </c>
      <c r="CS33" s="656"/>
      <c r="CT33" s="656"/>
      <c r="CU33" s="656"/>
      <c r="CV33" s="656"/>
      <c r="CW33" s="656"/>
      <c r="CX33" s="656"/>
      <c r="CY33" s="657"/>
      <c r="CZ33" s="628">
        <v>47.5</v>
      </c>
      <c r="DA33" s="653"/>
      <c r="DB33" s="653"/>
      <c r="DC33" s="658"/>
      <c r="DD33" s="632">
        <v>3898215</v>
      </c>
      <c r="DE33" s="656"/>
      <c r="DF33" s="656"/>
      <c r="DG33" s="656"/>
      <c r="DH33" s="656"/>
      <c r="DI33" s="656"/>
      <c r="DJ33" s="656"/>
      <c r="DK33" s="657"/>
      <c r="DL33" s="632">
        <v>2937076</v>
      </c>
      <c r="DM33" s="656"/>
      <c r="DN33" s="656"/>
      <c r="DO33" s="656"/>
      <c r="DP33" s="656"/>
      <c r="DQ33" s="656"/>
      <c r="DR33" s="656"/>
      <c r="DS33" s="656"/>
      <c r="DT33" s="656"/>
      <c r="DU33" s="656"/>
      <c r="DV33" s="657"/>
      <c r="DW33" s="628">
        <v>48.1</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374097</v>
      </c>
      <c r="S34" s="624"/>
      <c r="T34" s="624"/>
      <c r="U34" s="624"/>
      <c r="V34" s="624"/>
      <c r="W34" s="624"/>
      <c r="X34" s="624"/>
      <c r="Y34" s="625"/>
      <c r="Z34" s="626">
        <v>3.9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1283423</v>
      </c>
      <c r="CS34" s="624"/>
      <c r="CT34" s="624"/>
      <c r="CU34" s="624"/>
      <c r="CV34" s="624"/>
      <c r="CW34" s="624"/>
      <c r="CX34" s="624"/>
      <c r="CY34" s="625"/>
      <c r="CZ34" s="628">
        <v>13.9</v>
      </c>
      <c r="DA34" s="653"/>
      <c r="DB34" s="653"/>
      <c r="DC34" s="658"/>
      <c r="DD34" s="632">
        <v>1090423</v>
      </c>
      <c r="DE34" s="624"/>
      <c r="DF34" s="624"/>
      <c r="DG34" s="624"/>
      <c r="DH34" s="624"/>
      <c r="DI34" s="624"/>
      <c r="DJ34" s="624"/>
      <c r="DK34" s="625"/>
      <c r="DL34" s="632">
        <v>685850</v>
      </c>
      <c r="DM34" s="624"/>
      <c r="DN34" s="624"/>
      <c r="DO34" s="624"/>
      <c r="DP34" s="624"/>
      <c r="DQ34" s="624"/>
      <c r="DR34" s="624"/>
      <c r="DS34" s="624"/>
      <c r="DT34" s="624"/>
      <c r="DU34" s="624"/>
      <c r="DV34" s="625"/>
      <c r="DW34" s="628">
        <v>11.2</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150128</v>
      </c>
      <c r="S35" s="624"/>
      <c r="T35" s="624"/>
      <c r="U35" s="624"/>
      <c r="V35" s="624"/>
      <c r="W35" s="624"/>
      <c r="X35" s="624"/>
      <c r="Y35" s="625"/>
      <c r="Z35" s="626">
        <v>1.6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66011</v>
      </c>
      <c r="CS35" s="656"/>
      <c r="CT35" s="656"/>
      <c r="CU35" s="656"/>
      <c r="CV35" s="656"/>
      <c r="CW35" s="656"/>
      <c r="CX35" s="656"/>
      <c r="CY35" s="657"/>
      <c r="CZ35" s="628">
        <v>0.7</v>
      </c>
      <c r="DA35" s="653"/>
      <c r="DB35" s="653"/>
      <c r="DC35" s="658"/>
      <c r="DD35" s="632">
        <v>44657</v>
      </c>
      <c r="DE35" s="656"/>
      <c r="DF35" s="656"/>
      <c r="DG35" s="656"/>
      <c r="DH35" s="656"/>
      <c r="DI35" s="656"/>
      <c r="DJ35" s="656"/>
      <c r="DK35" s="657"/>
      <c r="DL35" s="632">
        <v>43889</v>
      </c>
      <c r="DM35" s="656"/>
      <c r="DN35" s="656"/>
      <c r="DO35" s="656"/>
      <c r="DP35" s="656"/>
      <c r="DQ35" s="656"/>
      <c r="DR35" s="656"/>
      <c r="DS35" s="656"/>
      <c r="DT35" s="656"/>
      <c r="DU35" s="656"/>
      <c r="DV35" s="657"/>
      <c r="DW35" s="628">
        <v>0.7</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396714</v>
      </c>
      <c r="S36" s="624"/>
      <c r="T36" s="624"/>
      <c r="U36" s="624"/>
      <c r="V36" s="624"/>
      <c r="W36" s="624"/>
      <c r="X36" s="624"/>
      <c r="Y36" s="625"/>
      <c r="Z36" s="626">
        <v>4.0999999999999996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1797493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18048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1387974</v>
      </c>
      <c r="CS36" s="624"/>
      <c r="CT36" s="624"/>
      <c r="CU36" s="624"/>
      <c r="CV36" s="624"/>
      <c r="CW36" s="624"/>
      <c r="CX36" s="624"/>
      <c r="CY36" s="625"/>
      <c r="CZ36" s="628">
        <v>15</v>
      </c>
      <c r="DA36" s="653"/>
      <c r="DB36" s="653"/>
      <c r="DC36" s="658"/>
      <c r="DD36" s="632">
        <v>1329067</v>
      </c>
      <c r="DE36" s="624"/>
      <c r="DF36" s="624"/>
      <c r="DG36" s="624"/>
      <c r="DH36" s="624"/>
      <c r="DI36" s="624"/>
      <c r="DJ36" s="624"/>
      <c r="DK36" s="625"/>
      <c r="DL36" s="632">
        <v>979776</v>
      </c>
      <c r="DM36" s="624"/>
      <c r="DN36" s="624"/>
      <c r="DO36" s="624"/>
      <c r="DP36" s="624"/>
      <c r="DQ36" s="624"/>
      <c r="DR36" s="624"/>
      <c r="DS36" s="624"/>
      <c r="DT36" s="624"/>
      <c r="DU36" s="624"/>
      <c r="DV36" s="625"/>
      <c r="DW36" s="628">
        <v>16.100000000000001</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210056</v>
      </c>
      <c r="S37" s="624"/>
      <c r="T37" s="624"/>
      <c r="U37" s="624"/>
      <c r="V37" s="624"/>
      <c r="W37" s="624"/>
      <c r="X37" s="624"/>
      <c r="Y37" s="625"/>
      <c r="Z37" s="626">
        <v>2.2000000000000002</v>
      </c>
      <c r="AA37" s="626"/>
      <c r="AB37" s="626"/>
      <c r="AC37" s="626"/>
      <c r="AD37" s="627">
        <v>11030</v>
      </c>
      <c r="AE37" s="627"/>
      <c r="AF37" s="627"/>
      <c r="AG37" s="627"/>
      <c r="AH37" s="627"/>
      <c r="AI37" s="627"/>
      <c r="AJ37" s="627"/>
      <c r="AK37" s="627"/>
      <c r="AL37" s="628">
        <v>0.2</v>
      </c>
      <c r="AM37" s="629"/>
      <c r="AN37" s="629"/>
      <c r="AO37" s="630"/>
      <c r="AQ37" s="686" t="s">
        <v>319</v>
      </c>
      <c r="AR37" s="687"/>
      <c r="AS37" s="687"/>
      <c r="AT37" s="687"/>
      <c r="AU37" s="687"/>
      <c r="AV37" s="687"/>
      <c r="AW37" s="687"/>
      <c r="AX37" s="687"/>
      <c r="AY37" s="688"/>
      <c r="AZ37" s="623">
        <v>522891</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-36499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680642</v>
      </c>
      <c r="CS37" s="656"/>
      <c r="CT37" s="656"/>
      <c r="CU37" s="656"/>
      <c r="CV37" s="656"/>
      <c r="CW37" s="656"/>
      <c r="CX37" s="656"/>
      <c r="CY37" s="657"/>
      <c r="CZ37" s="628">
        <v>7.4</v>
      </c>
      <c r="DA37" s="653"/>
      <c r="DB37" s="653"/>
      <c r="DC37" s="658"/>
      <c r="DD37" s="632">
        <v>679829</v>
      </c>
      <c r="DE37" s="656"/>
      <c r="DF37" s="656"/>
      <c r="DG37" s="656"/>
      <c r="DH37" s="656"/>
      <c r="DI37" s="656"/>
      <c r="DJ37" s="656"/>
      <c r="DK37" s="657"/>
      <c r="DL37" s="632">
        <v>654815</v>
      </c>
      <c r="DM37" s="656"/>
      <c r="DN37" s="656"/>
      <c r="DO37" s="656"/>
      <c r="DP37" s="656"/>
      <c r="DQ37" s="656"/>
      <c r="DR37" s="656"/>
      <c r="DS37" s="656"/>
      <c r="DT37" s="656"/>
      <c r="DU37" s="656"/>
      <c r="DV37" s="657"/>
      <c r="DW37" s="628">
        <v>10.7</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347500</v>
      </c>
      <c r="S38" s="624"/>
      <c r="T38" s="624"/>
      <c r="U38" s="624"/>
      <c r="V38" s="624"/>
      <c r="W38" s="624"/>
      <c r="X38" s="624"/>
      <c r="Y38" s="625"/>
      <c r="Z38" s="626">
        <v>3.6</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261181</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2137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1532392</v>
      </c>
      <c r="CS38" s="624"/>
      <c r="CT38" s="624"/>
      <c r="CU38" s="624"/>
      <c r="CV38" s="624"/>
      <c r="CW38" s="624"/>
      <c r="CX38" s="624"/>
      <c r="CY38" s="625"/>
      <c r="CZ38" s="628">
        <v>16.600000000000001</v>
      </c>
      <c r="DA38" s="653"/>
      <c r="DB38" s="653"/>
      <c r="DC38" s="658"/>
      <c r="DD38" s="632">
        <v>1403257</v>
      </c>
      <c r="DE38" s="624"/>
      <c r="DF38" s="624"/>
      <c r="DG38" s="624"/>
      <c r="DH38" s="624"/>
      <c r="DI38" s="624"/>
      <c r="DJ38" s="624"/>
      <c r="DK38" s="625"/>
      <c r="DL38" s="632">
        <v>1227561</v>
      </c>
      <c r="DM38" s="624"/>
      <c r="DN38" s="624"/>
      <c r="DO38" s="624"/>
      <c r="DP38" s="624"/>
      <c r="DQ38" s="624"/>
      <c r="DR38" s="624"/>
      <c r="DS38" s="624"/>
      <c r="DT38" s="624"/>
      <c r="DU38" s="624"/>
      <c r="DV38" s="625"/>
      <c r="DW38" s="628">
        <v>20.100000000000001</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123804</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3207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113299</v>
      </c>
      <c r="CS39" s="656"/>
      <c r="CT39" s="656"/>
      <c r="CU39" s="656"/>
      <c r="CV39" s="656"/>
      <c r="CW39" s="656"/>
      <c r="CX39" s="656"/>
      <c r="CY39" s="657"/>
      <c r="CZ39" s="628">
        <v>1.2</v>
      </c>
      <c r="DA39" s="653"/>
      <c r="DB39" s="653"/>
      <c r="DC39" s="658"/>
      <c r="DD39" s="632">
        <v>30811</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3920</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89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6400</v>
      </c>
      <c r="CS40" s="624"/>
      <c r="CT40" s="624"/>
      <c r="CU40" s="624"/>
      <c r="CV40" s="624"/>
      <c r="CW40" s="624"/>
      <c r="CX40" s="624"/>
      <c r="CY40" s="625"/>
      <c r="CZ40" s="628">
        <v>0.1</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9575593</v>
      </c>
      <c r="S41" s="696"/>
      <c r="T41" s="696"/>
      <c r="U41" s="696"/>
      <c r="V41" s="696"/>
      <c r="W41" s="696"/>
      <c r="X41" s="696"/>
      <c r="Y41" s="700"/>
      <c r="Z41" s="701">
        <v>100</v>
      </c>
      <c r="AA41" s="701"/>
      <c r="AB41" s="701"/>
      <c r="AC41" s="701"/>
      <c r="AD41" s="702">
        <v>6102903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208046</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677651</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363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511104</v>
      </c>
      <c r="CS42" s="656"/>
      <c r="CT42" s="656"/>
      <c r="CU42" s="656"/>
      <c r="CV42" s="656"/>
      <c r="CW42" s="656"/>
      <c r="CX42" s="656"/>
      <c r="CY42" s="657"/>
      <c r="CZ42" s="628">
        <v>5.5</v>
      </c>
      <c r="DA42" s="653"/>
      <c r="DB42" s="653"/>
      <c r="DC42" s="658"/>
      <c r="DD42" s="632">
        <v>143219</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12460</v>
      </c>
      <c r="CS43" s="656"/>
      <c r="CT43" s="656"/>
      <c r="CU43" s="656"/>
      <c r="CV43" s="656"/>
      <c r="CW43" s="656"/>
      <c r="CX43" s="656"/>
      <c r="CY43" s="657"/>
      <c r="CZ43" s="628">
        <v>0.1</v>
      </c>
      <c r="DA43" s="653"/>
      <c r="DB43" s="653"/>
      <c r="DC43" s="658"/>
      <c r="DD43" s="632">
        <v>12460</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511104</v>
      </c>
      <c r="CS44" s="624"/>
      <c r="CT44" s="624"/>
      <c r="CU44" s="624"/>
      <c r="CV44" s="624"/>
      <c r="CW44" s="624"/>
      <c r="CX44" s="624"/>
      <c r="CY44" s="625"/>
      <c r="CZ44" s="628">
        <v>5.5</v>
      </c>
      <c r="DA44" s="629"/>
      <c r="DB44" s="629"/>
      <c r="DC44" s="635"/>
      <c r="DD44" s="632">
        <v>143219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50256</v>
      </c>
      <c r="CS45" s="656"/>
      <c r="CT45" s="656"/>
      <c r="CU45" s="656"/>
      <c r="CV45" s="656"/>
      <c r="CW45" s="656"/>
      <c r="CX45" s="656"/>
      <c r="CY45" s="657"/>
      <c r="CZ45" s="628">
        <v>0.5</v>
      </c>
      <c r="DA45" s="653"/>
      <c r="DB45" s="653"/>
      <c r="DC45" s="658"/>
      <c r="DD45" s="632">
        <v>3611</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389545</v>
      </c>
      <c r="CS46" s="624"/>
      <c r="CT46" s="624"/>
      <c r="CU46" s="624"/>
      <c r="CV46" s="624"/>
      <c r="CW46" s="624"/>
      <c r="CX46" s="624"/>
      <c r="CY46" s="625"/>
      <c r="CZ46" s="628">
        <v>4.2</v>
      </c>
      <c r="DA46" s="629"/>
      <c r="DB46" s="629"/>
      <c r="DC46" s="635"/>
      <c r="DD46" s="632">
        <v>121545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3"/>
      <c r="DB47" s="653"/>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9240660</v>
      </c>
      <c r="CS49" s="682"/>
      <c r="CT49" s="682"/>
      <c r="CU49" s="682"/>
      <c r="CV49" s="682"/>
      <c r="CW49" s="682"/>
      <c r="CX49" s="682"/>
      <c r="CY49" s="711"/>
      <c r="CZ49" s="703">
        <v>100</v>
      </c>
      <c r="DA49" s="712"/>
      <c r="DB49" s="712"/>
      <c r="DC49" s="713"/>
      <c r="DD49" s="714">
        <v>7361965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VbKd/9GZXLkQEIr8/TO4WpTnBIkm+76opLubmbkZuIqrcsE2Q7+8tBI1bjJD17efz8jy5MTPKCt0hld2265ajw==" saltValue="i9k0oflgGY3iKh2xmJLee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9566</v>
      </c>
      <c r="R7" s="753"/>
      <c r="S7" s="753"/>
      <c r="T7" s="753"/>
      <c r="U7" s="753"/>
      <c r="V7" s="753">
        <v>9236</v>
      </c>
      <c r="W7" s="753"/>
      <c r="X7" s="753"/>
      <c r="Y7" s="753"/>
      <c r="Z7" s="753"/>
      <c r="AA7" s="753">
        <v>330</v>
      </c>
      <c r="AB7" s="753"/>
      <c r="AC7" s="753"/>
      <c r="AD7" s="753"/>
      <c r="AE7" s="754"/>
      <c r="AF7" s="755">
        <v>291</v>
      </c>
      <c r="AG7" s="756"/>
      <c r="AH7" s="756"/>
      <c r="AI7" s="756"/>
      <c r="AJ7" s="757"/>
      <c r="AK7" s="758">
        <v>150</v>
      </c>
      <c r="AL7" s="759"/>
      <c r="AM7" s="759"/>
      <c r="AN7" s="759"/>
      <c r="AO7" s="759"/>
      <c r="AP7" s="759">
        <v>12100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3</v>
      </c>
      <c r="R8" s="784"/>
      <c r="S8" s="784"/>
      <c r="T8" s="784"/>
      <c r="U8" s="784"/>
      <c r="V8" s="784">
        <v>0</v>
      </c>
      <c r="W8" s="784"/>
      <c r="X8" s="784"/>
      <c r="Y8" s="784"/>
      <c r="Z8" s="784"/>
      <c r="AA8" s="784">
        <v>3</v>
      </c>
      <c r="AB8" s="784"/>
      <c r="AC8" s="784"/>
      <c r="AD8" s="784"/>
      <c r="AE8" s="785"/>
      <c r="AF8" s="786">
        <v>3</v>
      </c>
      <c r="AG8" s="787"/>
      <c r="AH8" s="787"/>
      <c r="AI8" s="787"/>
      <c r="AJ8" s="788"/>
      <c r="AK8" s="769" t="s">
        <v>557</v>
      </c>
      <c r="AL8" s="770"/>
      <c r="AM8" s="770"/>
      <c r="AN8" s="770"/>
      <c r="AO8" s="770"/>
      <c r="AP8" s="770" t="s">
        <v>557</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t="s">
        <v>376</v>
      </c>
      <c r="C9" s="781"/>
      <c r="D9" s="781"/>
      <c r="E9" s="781"/>
      <c r="F9" s="781"/>
      <c r="G9" s="781"/>
      <c r="H9" s="781"/>
      <c r="I9" s="781"/>
      <c r="J9" s="781"/>
      <c r="K9" s="781"/>
      <c r="L9" s="781"/>
      <c r="M9" s="781"/>
      <c r="N9" s="781"/>
      <c r="O9" s="781"/>
      <c r="P9" s="782"/>
      <c r="Q9" s="783">
        <v>25</v>
      </c>
      <c r="R9" s="784"/>
      <c r="S9" s="784"/>
      <c r="T9" s="784"/>
      <c r="U9" s="784"/>
      <c r="V9" s="784">
        <v>23</v>
      </c>
      <c r="W9" s="784"/>
      <c r="X9" s="784"/>
      <c r="Y9" s="784"/>
      <c r="Z9" s="784"/>
      <c r="AA9" s="784">
        <v>2</v>
      </c>
      <c r="AB9" s="784"/>
      <c r="AC9" s="784"/>
      <c r="AD9" s="784"/>
      <c r="AE9" s="785"/>
      <c r="AF9" s="786">
        <v>2</v>
      </c>
      <c r="AG9" s="787"/>
      <c r="AH9" s="787"/>
      <c r="AI9" s="787"/>
      <c r="AJ9" s="788"/>
      <c r="AK9" s="769">
        <v>21</v>
      </c>
      <c r="AL9" s="770"/>
      <c r="AM9" s="770"/>
      <c r="AN9" s="770"/>
      <c r="AO9" s="770"/>
      <c r="AP9" s="770" t="s">
        <v>557</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t="s">
        <v>377</v>
      </c>
      <c r="C10" s="781"/>
      <c r="D10" s="781"/>
      <c r="E10" s="781"/>
      <c r="F10" s="781"/>
      <c r="G10" s="781"/>
      <c r="H10" s="781"/>
      <c r="I10" s="781"/>
      <c r="J10" s="781"/>
      <c r="K10" s="781"/>
      <c r="L10" s="781"/>
      <c r="M10" s="781"/>
      <c r="N10" s="781"/>
      <c r="O10" s="781"/>
      <c r="P10" s="782"/>
      <c r="Q10" s="783">
        <v>3</v>
      </c>
      <c r="R10" s="784"/>
      <c r="S10" s="784"/>
      <c r="T10" s="784"/>
      <c r="U10" s="784"/>
      <c r="V10" s="784">
        <v>3</v>
      </c>
      <c r="W10" s="784"/>
      <c r="X10" s="784"/>
      <c r="Y10" s="784"/>
      <c r="Z10" s="784"/>
      <c r="AA10" s="784">
        <v>0</v>
      </c>
      <c r="AB10" s="784"/>
      <c r="AC10" s="784"/>
      <c r="AD10" s="784"/>
      <c r="AE10" s="785"/>
      <c r="AF10" s="786">
        <v>0</v>
      </c>
      <c r="AG10" s="787"/>
      <c r="AH10" s="787"/>
      <c r="AI10" s="787"/>
      <c r="AJ10" s="788"/>
      <c r="AK10" s="769" t="s">
        <v>557</v>
      </c>
      <c r="AL10" s="770"/>
      <c r="AM10" s="770"/>
      <c r="AN10" s="770"/>
      <c r="AO10" s="770"/>
      <c r="AP10" s="770" t="s">
        <v>557</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379</v>
      </c>
      <c r="B23" s="789" t="s">
        <v>380</v>
      </c>
      <c r="C23" s="790"/>
      <c r="D23" s="790"/>
      <c r="E23" s="790"/>
      <c r="F23" s="790"/>
      <c r="G23" s="790"/>
      <c r="H23" s="790"/>
      <c r="I23" s="790"/>
      <c r="J23" s="790"/>
      <c r="K23" s="790"/>
      <c r="L23" s="790"/>
      <c r="M23" s="790"/>
      <c r="N23" s="790"/>
      <c r="O23" s="790"/>
      <c r="P23" s="791"/>
      <c r="Q23" s="792">
        <v>9576</v>
      </c>
      <c r="R23" s="793"/>
      <c r="S23" s="793"/>
      <c r="T23" s="793"/>
      <c r="U23" s="793"/>
      <c r="V23" s="793">
        <v>9241</v>
      </c>
      <c r="W23" s="793"/>
      <c r="X23" s="793"/>
      <c r="Y23" s="793"/>
      <c r="Z23" s="793"/>
      <c r="AA23" s="793">
        <v>335</v>
      </c>
      <c r="AB23" s="793"/>
      <c r="AC23" s="793"/>
      <c r="AD23" s="793"/>
      <c r="AE23" s="794"/>
      <c r="AF23" s="795">
        <v>296</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4" t="s">
        <v>386</v>
      </c>
      <c r="AG26" s="815"/>
      <c r="AH26" s="815"/>
      <c r="AI26" s="815"/>
      <c r="AJ26" s="816"/>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391</v>
      </c>
      <c r="C28" s="750"/>
      <c r="D28" s="750"/>
      <c r="E28" s="750"/>
      <c r="F28" s="750"/>
      <c r="G28" s="750"/>
      <c r="H28" s="750"/>
      <c r="I28" s="750"/>
      <c r="J28" s="750"/>
      <c r="K28" s="750"/>
      <c r="L28" s="750"/>
      <c r="M28" s="750"/>
      <c r="N28" s="750"/>
      <c r="O28" s="750"/>
      <c r="P28" s="751"/>
      <c r="Q28" s="822">
        <v>1755</v>
      </c>
      <c r="R28" s="823"/>
      <c r="S28" s="823"/>
      <c r="T28" s="823"/>
      <c r="U28" s="823"/>
      <c r="V28" s="823">
        <v>1733</v>
      </c>
      <c r="W28" s="823"/>
      <c r="X28" s="823"/>
      <c r="Y28" s="823"/>
      <c r="Z28" s="823"/>
      <c r="AA28" s="823">
        <v>22</v>
      </c>
      <c r="AB28" s="823"/>
      <c r="AC28" s="823"/>
      <c r="AD28" s="823"/>
      <c r="AE28" s="824"/>
      <c r="AF28" s="825">
        <v>22</v>
      </c>
      <c r="AG28" s="823"/>
      <c r="AH28" s="823"/>
      <c r="AI28" s="823"/>
      <c r="AJ28" s="826"/>
      <c r="AK28" s="827">
        <v>208</v>
      </c>
      <c r="AL28" s="828"/>
      <c r="AM28" s="828"/>
      <c r="AN28" s="828"/>
      <c r="AO28" s="828"/>
      <c r="AP28" s="828">
        <v>6</v>
      </c>
      <c r="AQ28" s="828"/>
      <c r="AR28" s="828"/>
      <c r="AS28" s="828"/>
      <c r="AT28" s="828"/>
      <c r="AU28" s="828">
        <v>1</v>
      </c>
      <c r="AV28" s="828"/>
      <c r="AW28" s="828"/>
      <c r="AX28" s="828"/>
      <c r="AY28" s="828"/>
      <c r="AZ28" s="829" t="s">
        <v>557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392</v>
      </c>
      <c r="C29" s="781"/>
      <c r="D29" s="781"/>
      <c r="E29" s="781"/>
      <c r="F29" s="781"/>
      <c r="G29" s="781"/>
      <c r="H29" s="781"/>
      <c r="I29" s="781"/>
      <c r="J29" s="781"/>
      <c r="K29" s="781"/>
      <c r="L29" s="781"/>
      <c r="M29" s="781"/>
      <c r="N29" s="781"/>
      <c r="O29" s="781"/>
      <c r="P29" s="782"/>
      <c r="Q29" s="783">
        <v>2541</v>
      </c>
      <c r="R29" s="784"/>
      <c r="S29" s="784"/>
      <c r="T29" s="784"/>
      <c r="U29" s="784"/>
      <c r="V29" s="784">
        <v>2254</v>
      </c>
      <c r="W29" s="784"/>
      <c r="X29" s="784"/>
      <c r="Y29" s="784"/>
      <c r="Z29" s="784"/>
      <c r="AA29" s="784">
        <v>287</v>
      </c>
      <c r="AB29" s="784"/>
      <c r="AC29" s="784"/>
      <c r="AD29" s="784"/>
      <c r="AE29" s="785"/>
      <c r="AF29" s="786">
        <v>287</v>
      </c>
      <c r="AG29" s="787"/>
      <c r="AH29" s="787"/>
      <c r="AI29" s="787"/>
      <c r="AJ29" s="788"/>
      <c r="AK29" s="834">
        <v>400</v>
      </c>
      <c r="AL29" s="830"/>
      <c r="AM29" s="830"/>
      <c r="AN29" s="830"/>
      <c r="AO29" s="830"/>
      <c r="AP29" s="830" t="s">
        <v>557</v>
      </c>
      <c r="AQ29" s="830"/>
      <c r="AR29" s="830"/>
      <c r="AS29" s="830"/>
      <c r="AT29" s="830"/>
      <c r="AU29" s="830" t="s">
        <v>557</v>
      </c>
      <c r="AV29" s="830"/>
      <c r="AW29" s="830"/>
      <c r="AX29" s="830"/>
      <c r="AY29" s="830"/>
      <c r="AZ29" s="831" t="s">
        <v>557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393</v>
      </c>
      <c r="C30" s="781"/>
      <c r="D30" s="781"/>
      <c r="E30" s="781"/>
      <c r="F30" s="781"/>
      <c r="G30" s="781"/>
      <c r="H30" s="781"/>
      <c r="I30" s="781"/>
      <c r="J30" s="781"/>
      <c r="K30" s="781"/>
      <c r="L30" s="781"/>
      <c r="M30" s="781"/>
      <c r="N30" s="781"/>
      <c r="O30" s="781"/>
      <c r="P30" s="782"/>
      <c r="Q30" s="783">
        <v>3</v>
      </c>
      <c r="R30" s="784"/>
      <c r="S30" s="784"/>
      <c r="T30" s="784"/>
      <c r="U30" s="784"/>
      <c r="V30" s="784">
        <v>3</v>
      </c>
      <c r="W30" s="784"/>
      <c r="X30" s="784"/>
      <c r="Y30" s="784"/>
      <c r="Z30" s="784"/>
      <c r="AA30" s="784">
        <v>0</v>
      </c>
      <c r="AB30" s="784"/>
      <c r="AC30" s="784"/>
      <c r="AD30" s="784"/>
      <c r="AE30" s="785"/>
      <c r="AF30" s="786">
        <v>0</v>
      </c>
      <c r="AG30" s="787"/>
      <c r="AH30" s="787"/>
      <c r="AI30" s="787"/>
      <c r="AJ30" s="788"/>
      <c r="AK30" s="834" t="s">
        <v>557</v>
      </c>
      <c r="AL30" s="830"/>
      <c r="AM30" s="830"/>
      <c r="AN30" s="830"/>
      <c r="AO30" s="830"/>
      <c r="AP30" s="830" t="s">
        <v>557</v>
      </c>
      <c r="AQ30" s="830"/>
      <c r="AR30" s="830"/>
      <c r="AS30" s="830"/>
      <c r="AT30" s="830"/>
      <c r="AU30" s="830" t="s">
        <v>557</v>
      </c>
      <c r="AV30" s="830"/>
      <c r="AW30" s="830"/>
      <c r="AX30" s="830"/>
      <c r="AY30" s="830"/>
      <c r="AZ30" s="831" t="s">
        <v>557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394</v>
      </c>
      <c r="C31" s="781"/>
      <c r="D31" s="781"/>
      <c r="E31" s="781"/>
      <c r="F31" s="781"/>
      <c r="G31" s="781"/>
      <c r="H31" s="781"/>
      <c r="I31" s="781"/>
      <c r="J31" s="781"/>
      <c r="K31" s="781"/>
      <c r="L31" s="781"/>
      <c r="M31" s="781"/>
      <c r="N31" s="781"/>
      <c r="O31" s="781"/>
      <c r="P31" s="782"/>
      <c r="Q31" s="783">
        <v>34</v>
      </c>
      <c r="R31" s="784"/>
      <c r="S31" s="784"/>
      <c r="T31" s="784"/>
      <c r="U31" s="784"/>
      <c r="V31" s="784">
        <v>33</v>
      </c>
      <c r="W31" s="784"/>
      <c r="X31" s="784"/>
      <c r="Y31" s="784"/>
      <c r="Z31" s="784"/>
      <c r="AA31" s="784">
        <v>1</v>
      </c>
      <c r="AB31" s="784"/>
      <c r="AC31" s="784"/>
      <c r="AD31" s="784"/>
      <c r="AE31" s="785"/>
      <c r="AF31" s="786">
        <v>1</v>
      </c>
      <c r="AG31" s="787"/>
      <c r="AH31" s="787"/>
      <c r="AI31" s="787"/>
      <c r="AJ31" s="788"/>
      <c r="AK31" s="834">
        <v>2</v>
      </c>
      <c r="AL31" s="830"/>
      <c r="AM31" s="830"/>
      <c r="AN31" s="830"/>
      <c r="AO31" s="830"/>
      <c r="AP31" s="830" t="s">
        <v>557</v>
      </c>
      <c r="AQ31" s="830"/>
      <c r="AR31" s="830"/>
      <c r="AS31" s="830"/>
      <c r="AT31" s="830"/>
      <c r="AU31" s="830" t="s">
        <v>557</v>
      </c>
      <c r="AV31" s="830"/>
      <c r="AW31" s="830"/>
      <c r="AX31" s="830"/>
      <c r="AY31" s="830"/>
      <c r="AZ31" s="831" t="s">
        <v>557</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395</v>
      </c>
      <c r="C32" s="781"/>
      <c r="D32" s="781"/>
      <c r="E32" s="781"/>
      <c r="F32" s="781"/>
      <c r="G32" s="781"/>
      <c r="H32" s="781"/>
      <c r="I32" s="781"/>
      <c r="J32" s="781"/>
      <c r="K32" s="781"/>
      <c r="L32" s="781"/>
      <c r="M32" s="781"/>
      <c r="N32" s="781"/>
      <c r="O32" s="781"/>
      <c r="P32" s="782"/>
      <c r="Q32" s="783">
        <v>244</v>
      </c>
      <c r="R32" s="784"/>
      <c r="S32" s="784"/>
      <c r="T32" s="784"/>
      <c r="U32" s="784"/>
      <c r="V32" s="784">
        <v>244</v>
      </c>
      <c r="W32" s="784"/>
      <c r="X32" s="784"/>
      <c r="Y32" s="784"/>
      <c r="Z32" s="784"/>
      <c r="AA32" s="784">
        <v>1</v>
      </c>
      <c r="AB32" s="784"/>
      <c r="AC32" s="784"/>
      <c r="AD32" s="784"/>
      <c r="AE32" s="785"/>
      <c r="AF32" s="786">
        <v>1</v>
      </c>
      <c r="AG32" s="787"/>
      <c r="AH32" s="787"/>
      <c r="AI32" s="787"/>
      <c r="AJ32" s="788"/>
      <c r="AK32" s="834">
        <v>72</v>
      </c>
      <c r="AL32" s="830"/>
      <c r="AM32" s="830"/>
      <c r="AN32" s="830"/>
      <c r="AO32" s="830"/>
      <c r="AP32" s="830" t="s">
        <v>557</v>
      </c>
      <c r="AQ32" s="830"/>
      <c r="AR32" s="830"/>
      <c r="AS32" s="830"/>
      <c r="AT32" s="830"/>
      <c r="AU32" s="830" t="s">
        <v>557</v>
      </c>
      <c r="AV32" s="830"/>
      <c r="AW32" s="830"/>
      <c r="AX32" s="830"/>
      <c r="AY32" s="830"/>
      <c r="AZ32" s="831" t="s">
        <v>557</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396</v>
      </c>
      <c r="C33" s="781"/>
      <c r="D33" s="781"/>
      <c r="E33" s="781"/>
      <c r="F33" s="781"/>
      <c r="G33" s="781"/>
      <c r="H33" s="781"/>
      <c r="I33" s="781"/>
      <c r="J33" s="781"/>
      <c r="K33" s="781"/>
      <c r="L33" s="781"/>
      <c r="M33" s="781"/>
      <c r="N33" s="781"/>
      <c r="O33" s="781"/>
      <c r="P33" s="782"/>
      <c r="Q33" s="783">
        <v>179</v>
      </c>
      <c r="R33" s="784"/>
      <c r="S33" s="784"/>
      <c r="T33" s="784"/>
      <c r="U33" s="784"/>
      <c r="V33" s="784">
        <v>160</v>
      </c>
      <c r="W33" s="784"/>
      <c r="X33" s="784"/>
      <c r="Y33" s="784"/>
      <c r="Z33" s="784"/>
      <c r="AA33" s="784">
        <v>19</v>
      </c>
      <c r="AB33" s="784"/>
      <c r="AC33" s="784"/>
      <c r="AD33" s="784"/>
      <c r="AE33" s="785"/>
      <c r="AF33" s="786">
        <v>189</v>
      </c>
      <c r="AG33" s="787"/>
      <c r="AH33" s="787"/>
      <c r="AI33" s="787"/>
      <c r="AJ33" s="788"/>
      <c r="AK33" s="834">
        <v>4</v>
      </c>
      <c r="AL33" s="830"/>
      <c r="AM33" s="830"/>
      <c r="AN33" s="830"/>
      <c r="AO33" s="830"/>
      <c r="AP33" s="830">
        <v>394</v>
      </c>
      <c r="AQ33" s="830"/>
      <c r="AR33" s="830"/>
      <c r="AS33" s="830"/>
      <c r="AT33" s="830"/>
      <c r="AU33" s="830">
        <v>11</v>
      </c>
      <c r="AV33" s="830"/>
      <c r="AW33" s="830"/>
      <c r="AX33" s="830"/>
      <c r="AY33" s="830"/>
      <c r="AZ33" s="831" t="s">
        <v>557</v>
      </c>
      <c r="BA33" s="831"/>
      <c r="BB33" s="831"/>
      <c r="BC33" s="831"/>
      <c r="BD33" s="831"/>
      <c r="BE33" s="832" t="s">
        <v>397</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398</v>
      </c>
      <c r="C34" s="781"/>
      <c r="D34" s="781"/>
      <c r="E34" s="781"/>
      <c r="F34" s="781"/>
      <c r="G34" s="781"/>
      <c r="H34" s="781"/>
      <c r="I34" s="781"/>
      <c r="J34" s="781"/>
      <c r="K34" s="781"/>
      <c r="L34" s="781"/>
      <c r="M34" s="781"/>
      <c r="N34" s="781"/>
      <c r="O34" s="781"/>
      <c r="P34" s="782"/>
      <c r="Q34" s="783">
        <v>247</v>
      </c>
      <c r="R34" s="784"/>
      <c r="S34" s="784"/>
      <c r="T34" s="784"/>
      <c r="U34" s="784"/>
      <c r="V34" s="784">
        <v>223</v>
      </c>
      <c r="W34" s="784"/>
      <c r="X34" s="784"/>
      <c r="Y34" s="784"/>
      <c r="Z34" s="784"/>
      <c r="AA34" s="784">
        <v>24</v>
      </c>
      <c r="AB34" s="784"/>
      <c r="AC34" s="784"/>
      <c r="AD34" s="784"/>
      <c r="AE34" s="785"/>
      <c r="AF34" s="786">
        <v>24</v>
      </c>
      <c r="AG34" s="787"/>
      <c r="AH34" s="787"/>
      <c r="AI34" s="787"/>
      <c r="AJ34" s="788"/>
      <c r="AK34" s="834">
        <v>124</v>
      </c>
      <c r="AL34" s="830"/>
      <c r="AM34" s="830"/>
      <c r="AN34" s="830"/>
      <c r="AO34" s="830"/>
      <c r="AP34" s="830">
        <v>1006</v>
      </c>
      <c r="AQ34" s="830"/>
      <c r="AR34" s="830"/>
      <c r="AS34" s="830"/>
      <c r="AT34" s="830"/>
      <c r="AU34" s="830">
        <v>715</v>
      </c>
      <c r="AV34" s="830"/>
      <c r="AW34" s="830"/>
      <c r="AX34" s="830"/>
      <c r="AY34" s="830"/>
      <c r="AZ34" s="831" t="s">
        <v>557</v>
      </c>
      <c r="BA34" s="831"/>
      <c r="BB34" s="831"/>
      <c r="BC34" s="831"/>
      <c r="BD34" s="831"/>
      <c r="BE34" s="832" t="s">
        <v>399</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400</v>
      </c>
      <c r="C35" s="781"/>
      <c r="D35" s="781"/>
      <c r="E35" s="781"/>
      <c r="F35" s="781"/>
      <c r="G35" s="781"/>
      <c r="H35" s="781"/>
      <c r="I35" s="781"/>
      <c r="J35" s="781"/>
      <c r="K35" s="781"/>
      <c r="L35" s="781"/>
      <c r="M35" s="781"/>
      <c r="N35" s="781"/>
      <c r="O35" s="781"/>
      <c r="P35" s="782"/>
      <c r="Q35" s="783">
        <v>1026</v>
      </c>
      <c r="R35" s="784"/>
      <c r="S35" s="784"/>
      <c r="T35" s="784"/>
      <c r="U35" s="784"/>
      <c r="V35" s="784">
        <v>1000</v>
      </c>
      <c r="W35" s="784"/>
      <c r="X35" s="784"/>
      <c r="Y35" s="784"/>
      <c r="Z35" s="784"/>
      <c r="AA35" s="784">
        <v>26</v>
      </c>
      <c r="AB35" s="784"/>
      <c r="AC35" s="784"/>
      <c r="AD35" s="784"/>
      <c r="AE35" s="785"/>
      <c r="AF35" s="786">
        <v>26</v>
      </c>
      <c r="AG35" s="787"/>
      <c r="AH35" s="787"/>
      <c r="AI35" s="787"/>
      <c r="AJ35" s="788"/>
      <c r="AK35" s="834">
        <v>500</v>
      </c>
      <c r="AL35" s="830"/>
      <c r="AM35" s="830"/>
      <c r="AN35" s="830"/>
      <c r="AO35" s="830"/>
      <c r="AP35" s="830">
        <v>6147</v>
      </c>
      <c r="AQ35" s="830"/>
      <c r="AR35" s="830"/>
      <c r="AS35" s="830"/>
      <c r="AT35" s="830"/>
      <c r="AU35" s="830">
        <v>5587</v>
      </c>
      <c r="AV35" s="830"/>
      <c r="AW35" s="830"/>
      <c r="AX35" s="830"/>
      <c r="AY35" s="830"/>
      <c r="AZ35" s="831" t="s">
        <v>557</v>
      </c>
      <c r="BA35" s="831"/>
      <c r="BB35" s="831"/>
      <c r="BC35" s="831"/>
      <c r="BD35" s="831"/>
      <c r="BE35" s="832" t="s">
        <v>399</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401</v>
      </c>
      <c r="C36" s="781"/>
      <c r="D36" s="781"/>
      <c r="E36" s="781"/>
      <c r="F36" s="781"/>
      <c r="G36" s="781"/>
      <c r="H36" s="781"/>
      <c r="I36" s="781"/>
      <c r="J36" s="781"/>
      <c r="K36" s="781"/>
      <c r="L36" s="781"/>
      <c r="M36" s="781"/>
      <c r="N36" s="781"/>
      <c r="O36" s="781"/>
      <c r="P36" s="782"/>
      <c r="Q36" s="783">
        <v>35</v>
      </c>
      <c r="R36" s="784"/>
      <c r="S36" s="784"/>
      <c r="T36" s="784"/>
      <c r="U36" s="784"/>
      <c r="V36" s="784">
        <v>29</v>
      </c>
      <c r="W36" s="784"/>
      <c r="X36" s="784"/>
      <c r="Y36" s="784"/>
      <c r="Z36" s="784"/>
      <c r="AA36" s="784">
        <v>6</v>
      </c>
      <c r="AB36" s="784"/>
      <c r="AC36" s="784"/>
      <c r="AD36" s="784"/>
      <c r="AE36" s="785"/>
      <c r="AF36" s="786">
        <v>6</v>
      </c>
      <c r="AG36" s="787"/>
      <c r="AH36" s="787"/>
      <c r="AI36" s="787"/>
      <c r="AJ36" s="788"/>
      <c r="AK36" s="834">
        <v>22</v>
      </c>
      <c r="AL36" s="830"/>
      <c r="AM36" s="830"/>
      <c r="AN36" s="830"/>
      <c r="AO36" s="830"/>
      <c r="AP36" s="830">
        <v>200</v>
      </c>
      <c r="AQ36" s="830"/>
      <c r="AR36" s="830"/>
      <c r="AS36" s="830"/>
      <c r="AT36" s="830"/>
      <c r="AU36" s="830">
        <v>200</v>
      </c>
      <c r="AV36" s="830"/>
      <c r="AW36" s="830"/>
      <c r="AX36" s="830"/>
      <c r="AY36" s="830"/>
      <c r="AZ36" s="831" t="s">
        <v>557</v>
      </c>
      <c r="BA36" s="831"/>
      <c r="BB36" s="831"/>
      <c r="BC36" s="831"/>
      <c r="BD36" s="831"/>
      <c r="BE36" s="832" t="s">
        <v>399</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t="s">
        <v>402</v>
      </c>
      <c r="C37" s="781"/>
      <c r="D37" s="781"/>
      <c r="E37" s="781"/>
      <c r="F37" s="781"/>
      <c r="G37" s="781"/>
      <c r="H37" s="781"/>
      <c r="I37" s="781"/>
      <c r="J37" s="781"/>
      <c r="K37" s="781"/>
      <c r="L37" s="781"/>
      <c r="M37" s="781"/>
      <c r="N37" s="781"/>
      <c r="O37" s="781"/>
      <c r="P37" s="782"/>
      <c r="Q37" s="783">
        <v>8</v>
      </c>
      <c r="R37" s="784"/>
      <c r="S37" s="784"/>
      <c r="T37" s="784"/>
      <c r="U37" s="784"/>
      <c r="V37" s="784">
        <v>5</v>
      </c>
      <c r="W37" s="784"/>
      <c r="X37" s="784"/>
      <c r="Y37" s="784"/>
      <c r="Z37" s="784"/>
      <c r="AA37" s="784">
        <v>3</v>
      </c>
      <c r="AB37" s="784"/>
      <c r="AC37" s="784"/>
      <c r="AD37" s="784"/>
      <c r="AE37" s="785"/>
      <c r="AF37" s="786">
        <v>3</v>
      </c>
      <c r="AG37" s="787"/>
      <c r="AH37" s="787"/>
      <c r="AI37" s="787"/>
      <c r="AJ37" s="788"/>
      <c r="AK37" s="834">
        <v>1</v>
      </c>
      <c r="AL37" s="830"/>
      <c r="AM37" s="830"/>
      <c r="AN37" s="830"/>
      <c r="AO37" s="830"/>
      <c r="AP37" s="830">
        <v>27</v>
      </c>
      <c r="AQ37" s="830"/>
      <c r="AR37" s="830"/>
      <c r="AS37" s="830"/>
      <c r="AT37" s="830"/>
      <c r="AU37" s="830">
        <v>27</v>
      </c>
      <c r="AV37" s="830"/>
      <c r="AW37" s="830"/>
      <c r="AX37" s="830"/>
      <c r="AY37" s="830"/>
      <c r="AZ37" s="831" t="s">
        <v>557</v>
      </c>
      <c r="BA37" s="831"/>
      <c r="BB37" s="831"/>
      <c r="BC37" s="831"/>
      <c r="BD37" s="831"/>
      <c r="BE37" s="832" t="s">
        <v>399</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t="s">
        <v>403</v>
      </c>
      <c r="C38" s="781"/>
      <c r="D38" s="781"/>
      <c r="E38" s="781"/>
      <c r="F38" s="781"/>
      <c r="G38" s="781"/>
      <c r="H38" s="781"/>
      <c r="I38" s="781"/>
      <c r="J38" s="781"/>
      <c r="K38" s="781"/>
      <c r="L38" s="781"/>
      <c r="M38" s="781"/>
      <c r="N38" s="781"/>
      <c r="O38" s="781"/>
      <c r="P38" s="782"/>
      <c r="Q38" s="783">
        <v>21</v>
      </c>
      <c r="R38" s="784"/>
      <c r="S38" s="784"/>
      <c r="T38" s="784"/>
      <c r="U38" s="784"/>
      <c r="V38" s="784">
        <v>19</v>
      </c>
      <c r="W38" s="784"/>
      <c r="X38" s="784"/>
      <c r="Y38" s="784"/>
      <c r="Z38" s="784"/>
      <c r="AA38" s="784">
        <v>1</v>
      </c>
      <c r="AB38" s="784"/>
      <c r="AC38" s="784"/>
      <c r="AD38" s="784"/>
      <c r="AE38" s="785"/>
      <c r="AF38" s="786">
        <v>1</v>
      </c>
      <c r="AG38" s="787"/>
      <c r="AH38" s="787"/>
      <c r="AI38" s="787"/>
      <c r="AJ38" s="788"/>
      <c r="AK38" s="834">
        <v>7</v>
      </c>
      <c r="AL38" s="830"/>
      <c r="AM38" s="830"/>
      <c r="AN38" s="830"/>
      <c r="AO38" s="830"/>
      <c r="AP38" s="830">
        <v>12</v>
      </c>
      <c r="AQ38" s="830"/>
      <c r="AR38" s="830"/>
      <c r="AS38" s="830"/>
      <c r="AT38" s="830"/>
      <c r="AU38" s="830">
        <v>9</v>
      </c>
      <c r="AV38" s="830"/>
      <c r="AW38" s="830"/>
      <c r="AX38" s="830"/>
      <c r="AY38" s="830"/>
      <c r="AZ38" s="831" t="s">
        <v>557</v>
      </c>
      <c r="BA38" s="831"/>
      <c r="BB38" s="831"/>
      <c r="BC38" s="831"/>
      <c r="BD38" s="831"/>
      <c r="BE38" s="832" t="s">
        <v>399</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379</v>
      </c>
      <c r="B63" s="789" t="s">
        <v>405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560</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407</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4" t="s">
        <v>386</v>
      </c>
      <c r="AG66" s="815"/>
      <c r="AH66" s="815"/>
      <c r="AI66" s="815"/>
      <c r="AJ66" s="855"/>
      <c r="AK66" s="733" t="s">
        <v>387</v>
      </c>
      <c r="AL66" s="728"/>
      <c r="AM66" s="728"/>
      <c r="AN66" s="728"/>
      <c r="AO66" s="729"/>
      <c r="AP66" s="733" t="s">
        <v>388</v>
      </c>
      <c r="AQ66" s="734"/>
      <c r="AR66" s="734"/>
      <c r="AS66" s="734"/>
      <c r="AT66" s="735"/>
      <c r="AU66" s="733" t="s">
        <v>408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558</v>
      </c>
      <c r="C68" s="870"/>
      <c r="D68" s="870"/>
      <c r="E68" s="870"/>
      <c r="F68" s="870"/>
      <c r="G68" s="870"/>
      <c r="H68" s="870"/>
      <c r="I68" s="870"/>
      <c r="J68" s="870"/>
      <c r="K68" s="870"/>
      <c r="L68" s="870"/>
      <c r="M68" s="870"/>
      <c r="N68" s="870"/>
      <c r="O68" s="870"/>
      <c r="P68" s="871"/>
      <c r="Q68" s="872">
        <v>4382</v>
      </c>
      <c r="R68" s="866"/>
      <c r="S68" s="866"/>
      <c r="T68" s="866"/>
      <c r="U68" s="866"/>
      <c r="V68" s="866">
        <v>4137</v>
      </c>
      <c r="W68" s="866"/>
      <c r="X68" s="866"/>
      <c r="Y68" s="866"/>
      <c r="Z68" s="866"/>
      <c r="AA68" s="866">
        <v>245</v>
      </c>
      <c r="AB68" s="866"/>
      <c r="AC68" s="866"/>
      <c r="AD68" s="866"/>
      <c r="AE68" s="866"/>
      <c r="AF68" s="866">
        <v>245</v>
      </c>
      <c r="AG68" s="866"/>
      <c r="AH68" s="866"/>
      <c r="AI68" s="866"/>
      <c r="AJ68" s="866"/>
      <c r="AK68" s="866">
        <v>65</v>
      </c>
      <c r="AL68" s="866"/>
      <c r="AM68" s="866"/>
      <c r="AN68" s="866"/>
      <c r="AO68" s="866"/>
      <c r="AP68" s="866" t="s">
        <v>557</v>
      </c>
      <c r="AQ68" s="866"/>
      <c r="AR68" s="866"/>
      <c r="AS68" s="866"/>
      <c r="AT68" s="866"/>
      <c r="AU68" s="866" t="s">
        <v>557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560</v>
      </c>
      <c r="C69" s="874"/>
      <c r="D69" s="874"/>
      <c r="E69" s="874"/>
      <c r="F69" s="874"/>
      <c r="G69" s="874"/>
      <c r="H69" s="874"/>
      <c r="I69" s="874"/>
      <c r="J69" s="874"/>
      <c r="K69" s="874"/>
      <c r="L69" s="874"/>
      <c r="M69" s="874"/>
      <c r="N69" s="874"/>
      <c r="O69" s="874"/>
      <c r="P69" s="875"/>
      <c r="Q69" s="876">
        <v>789</v>
      </c>
      <c r="R69" s="830"/>
      <c r="S69" s="830"/>
      <c r="T69" s="830"/>
      <c r="U69" s="830"/>
      <c r="V69" s="830">
        <v>784</v>
      </c>
      <c r="W69" s="830"/>
      <c r="X69" s="830"/>
      <c r="Y69" s="830"/>
      <c r="Z69" s="830"/>
      <c r="AA69" s="830">
        <v>5</v>
      </c>
      <c r="AB69" s="830"/>
      <c r="AC69" s="830"/>
      <c r="AD69" s="830"/>
      <c r="AE69" s="830"/>
      <c r="AF69" s="830">
        <v>5</v>
      </c>
      <c r="AG69" s="830"/>
      <c r="AH69" s="830"/>
      <c r="AI69" s="830"/>
      <c r="AJ69" s="830"/>
      <c r="AK69" s="830">
        <v>9</v>
      </c>
      <c r="AL69" s="830"/>
      <c r="AM69" s="830"/>
      <c r="AN69" s="830"/>
      <c r="AO69" s="830"/>
      <c r="AP69" s="830" t="s">
        <v>557</v>
      </c>
      <c r="AQ69" s="830"/>
      <c r="AR69" s="830"/>
      <c r="AS69" s="830"/>
      <c r="AT69" s="830"/>
      <c r="AU69" s="830" t="s">
        <v>557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561</v>
      </c>
      <c r="C70" s="874"/>
      <c r="D70" s="874"/>
      <c r="E70" s="874"/>
      <c r="F70" s="874"/>
      <c r="G70" s="874"/>
      <c r="H70" s="874"/>
      <c r="I70" s="874"/>
      <c r="J70" s="874"/>
      <c r="K70" s="874"/>
      <c r="L70" s="874"/>
      <c r="M70" s="874"/>
      <c r="N70" s="874"/>
      <c r="O70" s="874"/>
      <c r="P70" s="875"/>
      <c r="Q70" s="876">
        <v>465</v>
      </c>
      <c r="R70" s="830"/>
      <c r="S70" s="830"/>
      <c r="T70" s="830"/>
      <c r="U70" s="830"/>
      <c r="V70" s="830">
        <v>432</v>
      </c>
      <c r="W70" s="830"/>
      <c r="X70" s="830"/>
      <c r="Y70" s="830"/>
      <c r="Z70" s="830"/>
      <c r="AA70" s="830">
        <v>34</v>
      </c>
      <c r="AB70" s="830"/>
      <c r="AC70" s="830"/>
      <c r="AD70" s="830"/>
      <c r="AE70" s="830"/>
      <c r="AF70" s="830">
        <v>34</v>
      </c>
      <c r="AG70" s="830"/>
      <c r="AH70" s="830"/>
      <c r="AI70" s="830"/>
      <c r="AJ70" s="830"/>
      <c r="AK70" s="830" t="s">
        <v>557</v>
      </c>
      <c r="AL70" s="830"/>
      <c r="AM70" s="830"/>
      <c r="AN70" s="830"/>
      <c r="AO70" s="830"/>
      <c r="AP70" s="830">
        <v>3111</v>
      </c>
      <c r="AQ70" s="830"/>
      <c r="AR70" s="830"/>
      <c r="AS70" s="830"/>
      <c r="AT70" s="830"/>
      <c r="AU70" s="830">
        <v>71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562</v>
      </c>
      <c r="C71" s="874"/>
      <c r="D71" s="874"/>
      <c r="E71" s="874"/>
      <c r="F71" s="874"/>
      <c r="G71" s="874"/>
      <c r="H71" s="874"/>
      <c r="I71" s="874"/>
      <c r="J71" s="874"/>
      <c r="K71" s="874"/>
      <c r="L71" s="874"/>
      <c r="M71" s="874"/>
      <c r="N71" s="874"/>
      <c r="O71" s="874"/>
      <c r="P71" s="875"/>
      <c r="Q71" s="876">
        <v>7</v>
      </c>
      <c r="R71" s="830"/>
      <c r="S71" s="830"/>
      <c r="T71" s="830"/>
      <c r="U71" s="830"/>
      <c r="V71" s="830">
        <v>6</v>
      </c>
      <c r="W71" s="830"/>
      <c r="X71" s="830"/>
      <c r="Y71" s="830"/>
      <c r="Z71" s="830"/>
      <c r="AA71" s="830">
        <v>2</v>
      </c>
      <c r="AB71" s="830"/>
      <c r="AC71" s="830"/>
      <c r="AD71" s="830"/>
      <c r="AE71" s="830"/>
      <c r="AF71" s="830">
        <v>2</v>
      </c>
      <c r="AG71" s="830"/>
      <c r="AH71" s="830"/>
      <c r="AI71" s="830"/>
      <c r="AJ71" s="830"/>
      <c r="AK71" s="830">
        <v>0</v>
      </c>
      <c r="AL71" s="830"/>
      <c r="AM71" s="830"/>
      <c r="AN71" s="830"/>
      <c r="AO71" s="830"/>
      <c r="AP71" s="830" t="s">
        <v>557</v>
      </c>
      <c r="AQ71" s="830"/>
      <c r="AR71" s="830"/>
      <c r="AS71" s="830"/>
      <c r="AT71" s="830"/>
      <c r="AU71" s="830" t="s">
        <v>557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563</v>
      </c>
      <c r="C72" s="874"/>
      <c r="D72" s="874"/>
      <c r="E72" s="874"/>
      <c r="F72" s="874"/>
      <c r="G72" s="874"/>
      <c r="H72" s="874"/>
      <c r="I72" s="874"/>
      <c r="J72" s="874"/>
      <c r="K72" s="874"/>
      <c r="L72" s="874"/>
      <c r="M72" s="874"/>
      <c r="N72" s="874"/>
      <c r="O72" s="874"/>
      <c r="P72" s="875"/>
      <c r="Q72" s="876">
        <v>52</v>
      </c>
      <c r="R72" s="830"/>
      <c r="S72" s="830"/>
      <c r="T72" s="830"/>
      <c r="U72" s="830"/>
      <c r="V72" s="830">
        <v>51</v>
      </c>
      <c r="W72" s="830"/>
      <c r="X72" s="830"/>
      <c r="Y72" s="830"/>
      <c r="Z72" s="830"/>
      <c r="AA72" s="830">
        <v>1</v>
      </c>
      <c r="AB72" s="830"/>
      <c r="AC72" s="830"/>
      <c r="AD72" s="830"/>
      <c r="AE72" s="830"/>
      <c r="AF72" s="830">
        <v>1</v>
      </c>
      <c r="AG72" s="830"/>
      <c r="AH72" s="830"/>
      <c r="AI72" s="830"/>
      <c r="AJ72" s="830"/>
      <c r="AK72" s="830" t="s">
        <v>557</v>
      </c>
      <c r="AL72" s="830"/>
      <c r="AM72" s="830"/>
      <c r="AN72" s="830"/>
      <c r="AO72" s="830"/>
      <c r="AP72" s="830" t="s">
        <v>557</v>
      </c>
      <c r="AQ72" s="830"/>
      <c r="AR72" s="830"/>
      <c r="AS72" s="830"/>
      <c r="AT72" s="830"/>
      <c r="AU72" s="830" t="s">
        <v>557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559</v>
      </c>
      <c r="C73" s="874"/>
      <c r="D73" s="874"/>
      <c r="E73" s="874"/>
      <c r="F73" s="874"/>
      <c r="G73" s="874"/>
      <c r="H73" s="874"/>
      <c r="I73" s="874"/>
      <c r="J73" s="874"/>
      <c r="K73" s="874"/>
      <c r="L73" s="874"/>
      <c r="M73" s="874"/>
      <c r="N73" s="874"/>
      <c r="O73" s="874"/>
      <c r="P73" s="875"/>
      <c r="Q73" s="876">
        <v>1964</v>
      </c>
      <c r="R73" s="830"/>
      <c r="S73" s="830"/>
      <c r="T73" s="830"/>
      <c r="U73" s="830"/>
      <c r="V73" s="830">
        <v>1938</v>
      </c>
      <c r="W73" s="830"/>
      <c r="X73" s="830"/>
      <c r="Y73" s="830"/>
      <c r="Z73" s="830"/>
      <c r="AA73" s="830">
        <v>26</v>
      </c>
      <c r="AB73" s="830"/>
      <c r="AC73" s="830"/>
      <c r="AD73" s="830"/>
      <c r="AE73" s="830"/>
      <c r="AF73" s="830">
        <v>26</v>
      </c>
      <c r="AG73" s="830"/>
      <c r="AH73" s="830"/>
      <c r="AI73" s="830"/>
      <c r="AJ73" s="830"/>
      <c r="AK73" s="830">
        <v>296</v>
      </c>
      <c r="AL73" s="830"/>
      <c r="AM73" s="830"/>
      <c r="AN73" s="830"/>
      <c r="AO73" s="830"/>
      <c r="AP73" s="830">
        <v>302</v>
      </c>
      <c r="AQ73" s="830"/>
      <c r="AR73" s="830"/>
      <c r="AS73" s="830"/>
      <c r="AT73" s="830"/>
      <c r="AU73" s="830">
        <v>80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564</v>
      </c>
      <c r="C74" s="874"/>
      <c r="D74" s="874"/>
      <c r="E74" s="874"/>
      <c r="F74" s="874"/>
      <c r="G74" s="874"/>
      <c r="H74" s="874"/>
      <c r="I74" s="874"/>
      <c r="J74" s="874"/>
      <c r="K74" s="874"/>
      <c r="L74" s="874"/>
      <c r="M74" s="874"/>
      <c r="N74" s="874"/>
      <c r="O74" s="874"/>
      <c r="P74" s="875"/>
      <c r="Q74" s="876">
        <v>41</v>
      </c>
      <c r="R74" s="830"/>
      <c r="S74" s="830"/>
      <c r="T74" s="830"/>
      <c r="U74" s="830"/>
      <c r="V74" s="830">
        <v>40</v>
      </c>
      <c r="W74" s="830"/>
      <c r="X74" s="830"/>
      <c r="Y74" s="830"/>
      <c r="Z74" s="830"/>
      <c r="AA74" s="830">
        <v>1</v>
      </c>
      <c r="AB74" s="830"/>
      <c r="AC74" s="830"/>
      <c r="AD74" s="830"/>
      <c r="AE74" s="830"/>
      <c r="AF74" s="830">
        <v>1</v>
      </c>
      <c r="AG74" s="830"/>
      <c r="AH74" s="830"/>
      <c r="AI74" s="830"/>
      <c r="AJ74" s="830"/>
      <c r="AK74" s="830" t="s">
        <v>557</v>
      </c>
      <c r="AL74" s="830"/>
      <c r="AM74" s="830"/>
      <c r="AN74" s="830"/>
      <c r="AO74" s="830"/>
      <c r="AP74" s="830" t="s">
        <v>557</v>
      </c>
      <c r="AQ74" s="830"/>
      <c r="AR74" s="830"/>
      <c r="AS74" s="830"/>
      <c r="AT74" s="830"/>
      <c r="AU74" s="830" t="s">
        <v>557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565</v>
      </c>
      <c r="C75" s="874"/>
      <c r="D75" s="874"/>
      <c r="E75" s="874"/>
      <c r="F75" s="874"/>
      <c r="G75" s="874"/>
      <c r="H75" s="874"/>
      <c r="I75" s="874"/>
      <c r="J75" s="874"/>
      <c r="K75" s="874"/>
      <c r="L75" s="874"/>
      <c r="M75" s="874"/>
      <c r="N75" s="874"/>
      <c r="O75" s="874"/>
      <c r="P75" s="875"/>
      <c r="Q75" s="877">
        <v>0</v>
      </c>
      <c r="R75" s="878"/>
      <c r="S75" s="878"/>
      <c r="T75" s="878"/>
      <c r="U75" s="834"/>
      <c r="V75" s="879">
        <v>0</v>
      </c>
      <c r="W75" s="878"/>
      <c r="X75" s="878"/>
      <c r="Y75" s="878"/>
      <c r="Z75" s="834"/>
      <c r="AA75" s="879">
        <v>0</v>
      </c>
      <c r="AB75" s="878"/>
      <c r="AC75" s="878"/>
      <c r="AD75" s="878"/>
      <c r="AE75" s="834"/>
      <c r="AF75" s="879">
        <v>0</v>
      </c>
      <c r="AG75" s="878"/>
      <c r="AH75" s="878"/>
      <c r="AI75" s="878"/>
      <c r="AJ75" s="834"/>
      <c r="AK75" s="879" t="s">
        <v>557</v>
      </c>
      <c r="AL75" s="878"/>
      <c r="AM75" s="878"/>
      <c r="AN75" s="878"/>
      <c r="AO75" s="834"/>
      <c r="AP75" s="879" t="s">
        <v>557</v>
      </c>
      <c r="AQ75" s="878"/>
      <c r="AR75" s="878"/>
      <c r="AS75" s="878"/>
      <c r="AT75" s="834"/>
      <c r="AU75" s="879" t="s">
        <v>557</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566</v>
      </c>
      <c r="C76" s="874"/>
      <c r="D76" s="874"/>
      <c r="E76" s="874"/>
      <c r="F76" s="874"/>
      <c r="G76" s="874"/>
      <c r="H76" s="874"/>
      <c r="I76" s="874"/>
      <c r="J76" s="874"/>
      <c r="K76" s="874"/>
      <c r="L76" s="874"/>
      <c r="M76" s="874"/>
      <c r="N76" s="874"/>
      <c r="O76" s="874"/>
      <c r="P76" s="875"/>
      <c r="Q76" s="877">
        <v>205</v>
      </c>
      <c r="R76" s="878"/>
      <c r="S76" s="878"/>
      <c r="T76" s="878"/>
      <c r="U76" s="834"/>
      <c r="V76" s="879">
        <v>201</v>
      </c>
      <c r="W76" s="878"/>
      <c r="X76" s="878"/>
      <c r="Y76" s="878"/>
      <c r="Z76" s="834"/>
      <c r="AA76" s="879">
        <v>3</v>
      </c>
      <c r="AB76" s="878"/>
      <c r="AC76" s="878"/>
      <c r="AD76" s="878"/>
      <c r="AE76" s="834"/>
      <c r="AF76" s="879">
        <v>3</v>
      </c>
      <c r="AG76" s="878"/>
      <c r="AH76" s="878"/>
      <c r="AI76" s="878"/>
      <c r="AJ76" s="834"/>
      <c r="AK76" s="879">
        <v>32</v>
      </c>
      <c r="AL76" s="878"/>
      <c r="AM76" s="878"/>
      <c r="AN76" s="878"/>
      <c r="AO76" s="834"/>
      <c r="AP76" s="879" t="s">
        <v>557</v>
      </c>
      <c r="AQ76" s="878"/>
      <c r="AR76" s="878"/>
      <c r="AS76" s="878"/>
      <c r="AT76" s="834"/>
      <c r="AU76" s="879" t="s">
        <v>557</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567</v>
      </c>
      <c r="C77" s="874"/>
      <c r="D77" s="874"/>
      <c r="E77" s="874"/>
      <c r="F77" s="874"/>
      <c r="G77" s="874"/>
      <c r="H77" s="874"/>
      <c r="I77" s="874"/>
      <c r="J77" s="874"/>
      <c r="K77" s="874"/>
      <c r="L77" s="874"/>
      <c r="M77" s="874"/>
      <c r="N77" s="874"/>
      <c r="O77" s="874"/>
      <c r="P77" s="875"/>
      <c r="Q77" s="877">
        <v>560</v>
      </c>
      <c r="R77" s="878"/>
      <c r="S77" s="878"/>
      <c r="T77" s="878"/>
      <c r="U77" s="834"/>
      <c r="V77" s="879">
        <v>477</v>
      </c>
      <c r="W77" s="878"/>
      <c r="X77" s="878"/>
      <c r="Y77" s="878"/>
      <c r="Z77" s="834"/>
      <c r="AA77" s="879">
        <v>83</v>
      </c>
      <c r="AB77" s="878"/>
      <c r="AC77" s="878"/>
      <c r="AD77" s="878"/>
      <c r="AE77" s="834"/>
      <c r="AF77" s="879">
        <v>83</v>
      </c>
      <c r="AG77" s="878"/>
      <c r="AH77" s="878"/>
      <c r="AI77" s="878"/>
      <c r="AJ77" s="834"/>
      <c r="AK77" s="879" t="s">
        <v>557</v>
      </c>
      <c r="AL77" s="878"/>
      <c r="AM77" s="878"/>
      <c r="AN77" s="878"/>
      <c r="AO77" s="834"/>
      <c r="AP77" s="879" t="s">
        <v>557</v>
      </c>
      <c r="AQ77" s="878"/>
      <c r="AR77" s="878"/>
      <c r="AS77" s="878"/>
      <c r="AT77" s="834"/>
      <c r="AU77" s="879" t="s">
        <v>557</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568</v>
      </c>
      <c r="C78" s="874"/>
      <c r="D78" s="874"/>
      <c r="E78" s="874"/>
      <c r="F78" s="874"/>
      <c r="G78" s="874"/>
      <c r="H78" s="874"/>
      <c r="I78" s="874"/>
      <c r="J78" s="874"/>
      <c r="K78" s="874"/>
      <c r="L78" s="874"/>
      <c r="M78" s="874"/>
      <c r="N78" s="874"/>
      <c r="O78" s="874"/>
      <c r="P78" s="875"/>
      <c r="Q78" s="876">
        <v>593</v>
      </c>
      <c r="R78" s="830"/>
      <c r="S78" s="830"/>
      <c r="T78" s="830"/>
      <c r="U78" s="830"/>
      <c r="V78" s="830">
        <v>558</v>
      </c>
      <c r="W78" s="830"/>
      <c r="X78" s="830"/>
      <c r="Y78" s="830"/>
      <c r="Z78" s="830"/>
      <c r="AA78" s="830">
        <v>35</v>
      </c>
      <c r="AB78" s="830"/>
      <c r="AC78" s="830"/>
      <c r="AD78" s="830"/>
      <c r="AE78" s="830"/>
      <c r="AF78" s="830">
        <v>35</v>
      </c>
      <c r="AG78" s="830"/>
      <c r="AH78" s="830"/>
      <c r="AI78" s="830"/>
      <c r="AJ78" s="830"/>
      <c r="AK78" s="830" t="s">
        <v>557</v>
      </c>
      <c r="AL78" s="830"/>
      <c r="AM78" s="830"/>
      <c r="AN78" s="830"/>
      <c r="AO78" s="830"/>
      <c r="AP78" s="830" t="s">
        <v>557</v>
      </c>
      <c r="AQ78" s="830"/>
      <c r="AR78" s="830"/>
      <c r="AS78" s="830"/>
      <c r="AT78" s="830"/>
      <c r="AU78" s="830" t="s">
        <v>557</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t="s">
        <v>569</v>
      </c>
      <c r="C79" s="874"/>
      <c r="D79" s="874"/>
      <c r="E79" s="874"/>
      <c r="F79" s="874"/>
      <c r="G79" s="874"/>
      <c r="H79" s="874"/>
      <c r="I79" s="874"/>
      <c r="J79" s="874"/>
      <c r="K79" s="874"/>
      <c r="L79" s="874"/>
      <c r="M79" s="874"/>
      <c r="N79" s="874"/>
      <c r="O79" s="874"/>
      <c r="P79" s="875"/>
      <c r="Q79" s="876">
        <v>63</v>
      </c>
      <c r="R79" s="830"/>
      <c r="S79" s="830"/>
      <c r="T79" s="830"/>
      <c r="U79" s="830"/>
      <c r="V79" s="830">
        <v>60</v>
      </c>
      <c r="W79" s="830"/>
      <c r="X79" s="830"/>
      <c r="Y79" s="830"/>
      <c r="Z79" s="830"/>
      <c r="AA79" s="830">
        <v>4</v>
      </c>
      <c r="AB79" s="830"/>
      <c r="AC79" s="830"/>
      <c r="AD79" s="830"/>
      <c r="AE79" s="830"/>
      <c r="AF79" s="830">
        <v>4</v>
      </c>
      <c r="AG79" s="830"/>
      <c r="AH79" s="830"/>
      <c r="AI79" s="830"/>
      <c r="AJ79" s="830"/>
      <c r="AK79" s="830" t="s">
        <v>557</v>
      </c>
      <c r="AL79" s="830"/>
      <c r="AM79" s="830"/>
      <c r="AN79" s="830"/>
      <c r="AO79" s="830"/>
      <c r="AP79" s="830" t="s">
        <v>557</v>
      </c>
      <c r="AQ79" s="830"/>
      <c r="AR79" s="830"/>
      <c r="AS79" s="830"/>
      <c r="AT79" s="830"/>
      <c r="AU79" s="830" t="s">
        <v>557</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t="s">
        <v>570</v>
      </c>
      <c r="C80" s="874"/>
      <c r="D80" s="874"/>
      <c r="E80" s="874"/>
      <c r="F80" s="874"/>
      <c r="G80" s="874"/>
      <c r="H80" s="874"/>
      <c r="I80" s="874"/>
      <c r="J80" s="874"/>
      <c r="K80" s="874"/>
      <c r="L80" s="874"/>
      <c r="M80" s="874"/>
      <c r="N80" s="874"/>
      <c r="O80" s="874"/>
      <c r="P80" s="875"/>
      <c r="Q80" s="876">
        <v>1496</v>
      </c>
      <c r="R80" s="830"/>
      <c r="S80" s="830"/>
      <c r="T80" s="830"/>
      <c r="U80" s="830"/>
      <c r="V80" s="830">
        <v>1404</v>
      </c>
      <c r="W80" s="830"/>
      <c r="X80" s="830"/>
      <c r="Y80" s="830"/>
      <c r="Z80" s="830"/>
      <c r="AA80" s="830">
        <v>92</v>
      </c>
      <c r="AB80" s="830"/>
      <c r="AC80" s="830"/>
      <c r="AD80" s="830"/>
      <c r="AE80" s="830"/>
      <c r="AF80" s="830">
        <v>92</v>
      </c>
      <c r="AG80" s="830"/>
      <c r="AH80" s="830"/>
      <c r="AI80" s="830"/>
      <c r="AJ80" s="830"/>
      <c r="AK80" s="830">
        <v>0</v>
      </c>
      <c r="AL80" s="830"/>
      <c r="AM80" s="830"/>
      <c r="AN80" s="830"/>
      <c r="AO80" s="830"/>
      <c r="AP80" s="830">
        <v>1246</v>
      </c>
      <c r="AQ80" s="830"/>
      <c r="AR80" s="830"/>
      <c r="AS80" s="830"/>
      <c r="AT80" s="830"/>
      <c r="AU80" s="830">
        <v>95</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t="s">
        <v>571</v>
      </c>
      <c r="C81" s="874"/>
      <c r="D81" s="874"/>
      <c r="E81" s="874"/>
      <c r="F81" s="874"/>
      <c r="G81" s="874"/>
      <c r="H81" s="874"/>
      <c r="I81" s="874"/>
      <c r="J81" s="874"/>
      <c r="K81" s="874"/>
      <c r="L81" s="874"/>
      <c r="M81" s="874"/>
      <c r="N81" s="874"/>
      <c r="O81" s="874"/>
      <c r="P81" s="875"/>
      <c r="Q81" s="876">
        <v>10</v>
      </c>
      <c r="R81" s="830"/>
      <c r="S81" s="830"/>
      <c r="T81" s="830"/>
      <c r="U81" s="830"/>
      <c r="V81" s="830">
        <v>8</v>
      </c>
      <c r="W81" s="830"/>
      <c r="X81" s="830"/>
      <c r="Y81" s="830"/>
      <c r="Z81" s="830"/>
      <c r="AA81" s="830">
        <v>1</v>
      </c>
      <c r="AB81" s="830"/>
      <c r="AC81" s="830"/>
      <c r="AD81" s="830"/>
      <c r="AE81" s="830"/>
      <c r="AF81" s="830">
        <v>1</v>
      </c>
      <c r="AG81" s="830"/>
      <c r="AH81" s="830"/>
      <c r="AI81" s="830"/>
      <c r="AJ81" s="830"/>
      <c r="AK81" s="830" t="s">
        <v>557</v>
      </c>
      <c r="AL81" s="830"/>
      <c r="AM81" s="830"/>
      <c r="AN81" s="830"/>
      <c r="AO81" s="830"/>
      <c r="AP81" s="830" t="s">
        <v>557</v>
      </c>
      <c r="AQ81" s="830"/>
      <c r="AR81" s="830"/>
      <c r="AS81" s="830"/>
      <c r="AT81" s="830"/>
      <c r="AU81" s="830" t="s">
        <v>557</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t="s">
        <v>572</v>
      </c>
      <c r="C82" s="874"/>
      <c r="D82" s="874"/>
      <c r="E82" s="874"/>
      <c r="F82" s="874"/>
      <c r="G82" s="874"/>
      <c r="H82" s="874"/>
      <c r="I82" s="874"/>
      <c r="J82" s="874"/>
      <c r="K82" s="874"/>
      <c r="L82" s="874"/>
      <c r="M82" s="874"/>
      <c r="N82" s="874"/>
      <c r="O82" s="874"/>
      <c r="P82" s="875"/>
      <c r="Q82" s="876">
        <v>27</v>
      </c>
      <c r="R82" s="830"/>
      <c r="S82" s="830"/>
      <c r="T82" s="830"/>
      <c r="U82" s="830"/>
      <c r="V82" s="830">
        <v>25</v>
      </c>
      <c r="W82" s="830"/>
      <c r="X82" s="830"/>
      <c r="Y82" s="830"/>
      <c r="Z82" s="830"/>
      <c r="AA82" s="830">
        <v>2</v>
      </c>
      <c r="AB82" s="830"/>
      <c r="AC82" s="830"/>
      <c r="AD82" s="830"/>
      <c r="AE82" s="830"/>
      <c r="AF82" s="830">
        <v>2</v>
      </c>
      <c r="AG82" s="830"/>
      <c r="AH82" s="830"/>
      <c r="AI82" s="830"/>
      <c r="AJ82" s="830"/>
      <c r="AK82" s="830">
        <v>0</v>
      </c>
      <c r="AL82" s="830"/>
      <c r="AM82" s="830"/>
      <c r="AN82" s="830"/>
      <c r="AO82" s="830"/>
      <c r="AP82" s="830" t="s">
        <v>557</v>
      </c>
      <c r="AQ82" s="830"/>
      <c r="AR82" s="830"/>
      <c r="AS82" s="830"/>
      <c r="AT82" s="830"/>
      <c r="AU82" s="830" t="s">
        <v>557</v>
      </c>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t="s">
        <v>573</v>
      </c>
      <c r="C83" s="874"/>
      <c r="D83" s="874"/>
      <c r="E83" s="874"/>
      <c r="F83" s="874"/>
      <c r="G83" s="874"/>
      <c r="H83" s="874"/>
      <c r="I83" s="874"/>
      <c r="J83" s="874"/>
      <c r="K83" s="874"/>
      <c r="L83" s="874"/>
      <c r="M83" s="874"/>
      <c r="N83" s="874"/>
      <c r="O83" s="874"/>
      <c r="P83" s="875"/>
      <c r="Q83" s="876">
        <v>42</v>
      </c>
      <c r="R83" s="830"/>
      <c r="S83" s="830"/>
      <c r="T83" s="830"/>
      <c r="U83" s="830"/>
      <c r="V83" s="830">
        <v>40</v>
      </c>
      <c r="W83" s="830"/>
      <c r="X83" s="830"/>
      <c r="Y83" s="830"/>
      <c r="Z83" s="830"/>
      <c r="AA83" s="830">
        <v>2</v>
      </c>
      <c r="AB83" s="830"/>
      <c r="AC83" s="830"/>
      <c r="AD83" s="830"/>
      <c r="AE83" s="830"/>
      <c r="AF83" s="830">
        <v>2</v>
      </c>
      <c r="AG83" s="830"/>
      <c r="AH83" s="830"/>
      <c r="AI83" s="830"/>
      <c r="AJ83" s="830"/>
      <c r="AK83" s="830">
        <v>0</v>
      </c>
      <c r="AL83" s="830"/>
      <c r="AM83" s="830"/>
      <c r="AN83" s="830"/>
      <c r="AO83" s="830"/>
      <c r="AP83" s="830" t="s">
        <v>557</v>
      </c>
      <c r="AQ83" s="830"/>
      <c r="AR83" s="830"/>
      <c r="AS83" s="830"/>
      <c r="AT83" s="830"/>
      <c r="AU83" s="830" t="s">
        <v>557</v>
      </c>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t="s">
        <v>574</v>
      </c>
      <c r="C84" s="874"/>
      <c r="D84" s="874"/>
      <c r="E84" s="874"/>
      <c r="F84" s="874"/>
      <c r="G84" s="874"/>
      <c r="H84" s="874"/>
      <c r="I84" s="874"/>
      <c r="J84" s="874"/>
      <c r="K84" s="874"/>
      <c r="L84" s="874"/>
      <c r="M84" s="874"/>
      <c r="N84" s="874"/>
      <c r="O84" s="874"/>
      <c r="P84" s="875"/>
      <c r="Q84" s="876">
        <v>309</v>
      </c>
      <c r="R84" s="830"/>
      <c r="S84" s="830"/>
      <c r="T84" s="830"/>
      <c r="U84" s="830"/>
      <c r="V84" s="830">
        <v>293</v>
      </c>
      <c r="W84" s="830"/>
      <c r="X84" s="830"/>
      <c r="Y84" s="830"/>
      <c r="Z84" s="830"/>
      <c r="AA84" s="830">
        <v>16</v>
      </c>
      <c r="AB84" s="830"/>
      <c r="AC84" s="830"/>
      <c r="AD84" s="830"/>
      <c r="AE84" s="830"/>
      <c r="AF84" s="830">
        <v>16</v>
      </c>
      <c r="AG84" s="830"/>
      <c r="AH84" s="830"/>
      <c r="AI84" s="830"/>
      <c r="AJ84" s="830"/>
      <c r="AK84" s="830">
        <v>0</v>
      </c>
      <c r="AL84" s="830"/>
      <c r="AM84" s="830"/>
      <c r="AN84" s="830"/>
      <c r="AO84" s="830"/>
      <c r="AP84" s="830" t="s">
        <v>557</v>
      </c>
      <c r="AQ84" s="830"/>
      <c r="AR84" s="830"/>
      <c r="AS84" s="830"/>
      <c r="AT84" s="830"/>
      <c r="AU84" s="830" t="s">
        <v>557</v>
      </c>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t="s">
        <v>575</v>
      </c>
      <c r="C85" s="874"/>
      <c r="D85" s="874"/>
      <c r="E85" s="874"/>
      <c r="F85" s="874"/>
      <c r="G85" s="874"/>
      <c r="H85" s="874"/>
      <c r="I85" s="874"/>
      <c r="J85" s="874"/>
      <c r="K85" s="874"/>
      <c r="L85" s="874"/>
      <c r="M85" s="874"/>
      <c r="N85" s="874"/>
      <c r="O85" s="874"/>
      <c r="P85" s="875"/>
      <c r="Q85" s="876">
        <v>114699</v>
      </c>
      <c r="R85" s="830"/>
      <c r="S85" s="830"/>
      <c r="T85" s="830"/>
      <c r="U85" s="830"/>
      <c r="V85" s="830">
        <v>113338</v>
      </c>
      <c r="W85" s="830"/>
      <c r="X85" s="830"/>
      <c r="Y85" s="830"/>
      <c r="Z85" s="830"/>
      <c r="AA85" s="830">
        <v>1361</v>
      </c>
      <c r="AB85" s="830"/>
      <c r="AC85" s="830"/>
      <c r="AD85" s="830"/>
      <c r="AE85" s="830"/>
      <c r="AF85" s="830">
        <v>1361</v>
      </c>
      <c r="AG85" s="830"/>
      <c r="AH85" s="830"/>
      <c r="AI85" s="830"/>
      <c r="AJ85" s="830"/>
      <c r="AK85" s="830">
        <v>350</v>
      </c>
      <c r="AL85" s="830"/>
      <c r="AM85" s="830"/>
      <c r="AN85" s="830"/>
      <c r="AO85" s="830"/>
      <c r="AP85" s="830" t="s">
        <v>557</v>
      </c>
      <c r="AQ85" s="830"/>
      <c r="AR85" s="830"/>
      <c r="AS85" s="830"/>
      <c r="AT85" s="830"/>
      <c r="AU85" s="830" t="s">
        <v>557</v>
      </c>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t="s">
        <v>576</v>
      </c>
      <c r="C86" s="874"/>
      <c r="D86" s="874"/>
      <c r="E86" s="874"/>
      <c r="F86" s="874"/>
      <c r="G86" s="874"/>
      <c r="H86" s="874"/>
      <c r="I86" s="874"/>
      <c r="J86" s="874"/>
      <c r="K86" s="874"/>
      <c r="L86" s="874"/>
      <c r="M86" s="874"/>
      <c r="N86" s="874"/>
      <c r="O86" s="874"/>
      <c r="P86" s="875"/>
      <c r="Q86" s="876">
        <v>4790</v>
      </c>
      <c r="R86" s="830"/>
      <c r="S86" s="830"/>
      <c r="T86" s="830"/>
      <c r="U86" s="830"/>
      <c r="V86" s="830">
        <v>5032</v>
      </c>
      <c r="W86" s="830"/>
      <c r="X86" s="830"/>
      <c r="Y86" s="830"/>
      <c r="Z86" s="830"/>
      <c r="AA86" s="830">
        <v>-243</v>
      </c>
      <c r="AB86" s="830"/>
      <c r="AC86" s="830"/>
      <c r="AD86" s="830"/>
      <c r="AE86" s="830"/>
      <c r="AF86" s="830">
        <v>1388</v>
      </c>
      <c r="AG86" s="830"/>
      <c r="AH86" s="830"/>
      <c r="AI86" s="830"/>
      <c r="AJ86" s="830"/>
      <c r="AK86" s="830">
        <v>593</v>
      </c>
      <c r="AL86" s="830"/>
      <c r="AM86" s="830"/>
      <c r="AN86" s="830"/>
      <c r="AO86" s="830"/>
      <c r="AP86" s="830">
        <v>1038</v>
      </c>
      <c r="AQ86" s="830"/>
      <c r="AR86" s="830"/>
      <c r="AS86" s="830"/>
      <c r="AT86" s="830"/>
      <c r="AU86" s="830">
        <v>602</v>
      </c>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t="s">
        <v>577</v>
      </c>
      <c r="C87" s="881"/>
      <c r="D87" s="881"/>
      <c r="E87" s="881"/>
      <c r="F87" s="881"/>
      <c r="G87" s="881"/>
      <c r="H87" s="881"/>
      <c r="I87" s="881"/>
      <c r="J87" s="881"/>
      <c r="K87" s="881"/>
      <c r="L87" s="881"/>
      <c r="M87" s="881"/>
      <c r="N87" s="881"/>
      <c r="O87" s="881"/>
      <c r="P87" s="882"/>
      <c r="Q87" s="883">
        <v>491</v>
      </c>
      <c r="R87" s="884"/>
      <c r="S87" s="884"/>
      <c r="T87" s="884"/>
      <c r="U87" s="884"/>
      <c r="V87" s="884">
        <v>473</v>
      </c>
      <c r="W87" s="884"/>
      <c r="X87" s="884"/>
      <c r="Y87" s="884"/>
      <c r="Z87" s="884"/>
      <c r="AA87" s="884">
        <v>18</v>
      </c>
      <c r="AB87" s="884"/>
      <c r="AC87" s="884"/>
      <c r="AD87" s="884"/>
      <c r="AE87" s="884"/>
      <c r="AF87" s="884">
        <v>17</v>
      </c>
      <c r="AG87" s="884"/>
      <c r="AH87" s="884"/>
      <c r="AI87" s="884"/>
      <c r="AJ87" s="884"/>
      <c r="AK87" s="884">
        <v>0</v>
      </c>
      <c r="AL87" s="884"/>
      <c r="AM87" s="884"/>
      <c r="AN87" s="884"/>
      <c r="AO87" s="884"/>
      <c r="AP87" s="884">
        <v>302</v>
      </c>
      <c r="AQ87" s="884"/>
      <c r="AR87" s="884"/>
      <c r="AS87" s="884"/>
      <c r="AT87" s="884"/>
      <c r="AU87" s="884" t="s">
        <v>557</v>
      </c>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379</v>
      </c>
      <c r="B88" s="789" t="s">
        <v>409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410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415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418</v>
      </c>
      <c r="AB109" s="893"/>
      <c r="AC109" s="893"/>
      <c r="AD109" s="893"/>
      <c r="AE109" s="894"/>
      <c r="AF109" s="892" t="s">
        <v>419</v>
      </c>
      <c r="AG109" s="893"/>
      <c r="AH109" s="893"/>
      <c r="AI109" s="893"/>
      <c r="AJ109" s="894"/>
      <c r="AK109" s="892" t="s">
        <v>294</v>
      </c>
      <c r="AL109" s="893"/>
      <c r="AM109" s="893"/>
      <c r="AN109" s="893"/>
      <c r="AO109" s="894"/>
      <c r="AP109" s="892" t="s">
        <v>420</v>
      </c>
      <c r="AQ109" s="893"/>
      <c r="AR109" s="893"/>
      <c r="AS109" s="893"/>
      <c r="AT109" s="895"/>
      <c r="AU109" s="912" t="s">
        <v>417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418</v>
      </c>
      <c r="BR109" s="893"/>
      <c r="BS109" s="893"/>
      <c r="BT109" s="893"/>
      <c r="BU109" s="894"/>
      <c r="BV109" s="892" t="s">
        <v>419</v>
      </c>
      <c r="BW109" s="893"/>
      <c r="BX109" s="893"/>
      <c r="BY109" s="893"/>
      <c r="BZ109" s="894"/>
      <c r="CA109" s="892" t="s">
        <v>294</v>
      </c>
      <c r="CB109" s="893"/>
      <c r="CC109" s="893"/>
      <c r="CD109" s="893"/>
      <c r="CE109" s="894"/>
      <c r="CF109" s="913" t="s">
        <v>420</v>
      </c>
      <c r="CG109" s="913"/>
      <c r="CH109" s="913"/>
      <c r="CI109" s="913"/>
      <c r="CJ109" s="913"/>
      <c r="CK109" s="892" t="s">
        <v>421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418</v>
      </c>
      <c r="DH109" s="893"/>
      <c r="DI109" s="893"/>
      <c r="DJ109" s="893"/>
      <c r="DK109" s="894"/>
      <c r="DL109" s="892" t="s">
        <v>419</v>
      </c>
      <c r="DM109" s="893"/>
      <c r="DN109" s="893"/>
      <c r="DO109" s="893"/>
      <c r="DP109" s="894"/>
      <c r="DQ109" s="892" t="s">
        <v>294</v>
      </c>
      <c r="DR109" s="893"/>
      <c r="DS109" s="893"/>
      <c r="DT109" s="893"/>
      <c r="DU109" s="894"/>
      <c r="DV109" s="892" t="s">
        <v>420</v>
      </c>
      <c r="DW109" s="893"/>
      <c r="DX109" s="893"/>
      <c r="DY109" s="893"/>
      <c r="DZ109" s="895"/>
    </row>
    <row r="110" spans="1:131" s="230" customFormat="1" ht="26.25" customHeight="1" x14ac:dyDescent="0.2">
      <c r="A110" s="896" t="s">
        <v>422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1179911</v>
      </c>
      <c r="AB110" s="900"/>
      <c r="AC110" s="900"/>
      <c r="AD110" s="900"/>
      <c r="AE110" s="901"/>
      <c r="AF110" s="902">
        <v>1281990</v>
      </c>
      <c r="AG110" s="900"/>
      <c r="AH110" s="900"/>
      <c r="AI110" s="900"/>
      <c r="AJ110" s="901"/>
      <c r="AK110" s="902">
        <v>1346362</v>
      </c>
      <c r="AL110" s="900"/>
      <c r="AM110" s="900"/>
      <c r="AN110" s="900"/>
      <c r="AO110" s="901"/>
      <c r="AP110" s="903">
        <v>28</v>
      </c>
      <c r="AQ110" s="904"/>
      <c r="AR110" s="904"/>
      <c r="AS110" s="904"/>
      <c r="AT110" s="905"/>
      <c r="AU110" s="906" t="s">
        <v>69</v>
      </c>
      <c r="AV110" s="907"/>
      <c r="AW110" s="907"/>
      <c r="AX110" s="907"/>
      <c r="AY110" s="907"/>
      <c r="AZ110" s="929" t="s">
        <v>423</v>
      </c>
      <c r="BA110" s="897"/>
      <c r="BB110" s="897"/>
      <c r="BC110" s="897"/>
      <c r="BD110" s="897"/>
      <c r="BE110" s="897"/>
      <c r="BF110" s="897"/>
      <c r="BG110" s="897"/>
      <c r="BH110" s="897"/>
      <c r="BI110" s="897"/>
      <c r="BJ110" s="897"/>
      <c r="BK110" s="897"/>
      <c r="BL110" s="897"/>
      <c r="BM110" s="897"/>
      <c r="BN110" s="897"/>
      <c r="BO110" s="897"/>
      <c r="BP110" s="898"/>
      <c r="BQ110" s="930">
        <v>13937256</v>
      </c>
      <c r="BR110" s="931"/>
      <c r="BS110" s="931"/>
      <c r="BT110" s="931"/>
      <c r="BU110" s="931"/>
      <c r="BV110" s="931">
        <v>13064722</v>
      </c>
      <c r="BW110" s="931"/>
      <c r="BX110" s="931"/>
      <c r="BY110" s="931"/>
      <c r="BZ110" s="931"/>
      <c r="CA110" s="931">
        <v>12099706</v>
      </c>
      <c r="CB110" s="931"/>
      <c r="CC110" s="931"/>
      <c r="CD110" s="931"/>
      <c r="CE110" s="931"/>
      <c r="CF110" s="944">
        <v>251.7</v>
      </c>
      <c r="CG110" s="945"/>
      <c r="CH110" s="945"/>
      <c r="CI110" s="945"/>
      <c r="CJ110" s="945"/>
      <c r="CK110" s="946" t="s">
        <v>424</v>
      </c>
      <c r="CL110" s="947"/>
      <c r="CM110" s="929" t="s">
        <v>425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426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427</v>
      </c>
      <c r="BA111" s="923"/>
      <c r="BB111" s="923"/>
      <c r="BC111" s="923"/>
      <c r="BD111" s="923"/>
      <c r="BE111" s="923"/>
      <c r="BF111" s="923"/>
      <c r="BG111" s="923"/>
      <c r="BH111" s="923"/>
      <c r="BI111" s="923"/>
      <c r="BJ111" s="923"/>
      <c r="BK111" s="923"/>
      <c r="BL111" s="923"/>
      <c r="BM111" s="923"/>
      <c r="BN111" s="923"/>
      <c r="BO111" s="923"/>
      <c r="BP111" s="924"/>
      <c r="BQ111" s="925">
        <v>84228</v>
      </c>
      <c r="BR111" s="926"/>
      <c r="BS111" s="926"/>
      <c r="BT111" s="926"/>
      <c r="BU111" s="926"/>
      <c r="BV111" s="926">
        <v>77101</v>
      </c>
      <c r="BW111" s="926"/>
      <c r="BX111" s="926"/>
      <c r="BY111" s="926"/>
      <c r="BZ111" s="926"/>
      <c r="CA111" s="926">
        <v>66971</v>
      </c>
      <c r="CB111" s="926"/>
      <c r="CC111" s="926"/>
      <c r="CD111" s="926"/>
      <c r="CE111" s="926"/>
      <c r="CF111" s="920">
        <v>1.4</v>
      </c>
      <c r="CG111" s="921"/>
      <c r="CH111" s="921"/>
      <c r="CI111" s="921"/>
      <c r="CJ111" s="921"/>
      <c r="CK111" s="948"/>
      <c r="CL111" s="949"/>
      <c r="CM111" s="922" t="s">
        <v>428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429</v>
      </c>
      <c r="B112" s="953"/>
      <c r="C112" s="923" t="s">
        <v>430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431</v>
      </c>
      <c r="BA112" s="923"/>
      <c r="BB112" s="923"/>
      <c r="BC112" s="923"/>
      <c r="BD112" s="923"/>
      <c r="BE112" s="923"/>
      <c r="BF112" s="923"/>
      <c r="BG112" s="923"/>
      <c r="BH112" s="923"/>
      <c r="BI112" s="923"/>
      <c r="BJ112" s="923"/>
      <c r="BK112" s="923"/>
      <c r="BL112" s="923"/>
      <c r="BM112" s="923"/>
      <c r="BN112" s="923"/>
      <c r="BO112" s="923"/>
      <c r="BP112" s="924"/>
      <c r="BQ112" s="925">
        <v>7017887</v>
      </c>
      <c r="BR112" s="926"/>
      <c r="BS112" s="926"/>
      <c r="BT112" s="926"/>
      <c r="BU112" s="926"/>
      <c r="BV112" s="926">
        <v>6663153</v>
      </c>
      <c r="BW112" s="926"/>
      <c r="BX112" s="926"/>
      <c r="BY112" s="926"/>
      <c r="BZ112" s="926"/>
      <c r="CA112" s="926">
        <v>6550166</v>
      </c>
      <c r="CB112" s="926"/>
      <c r="CC112" s="926"/>
      <c r="CD112" s="926"/>
      <c r="CE112" s="926"/>
      <c r="CF112" s="920">
        <v>136.30000000000001</v>
      </c>
      <c r="CG112" s="921"/>
      <c r="CH112" s="921"/>
      <c r="CI112" s="921"/>
      <c r="CJ112" s="921"/>
      <c r="CK112" s="948"/>
      <c r="CL112" s="949"/>
      <c r="CM112" s="922" t="s">
        <v>432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433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587121</v>
      </c>
      <c r="AB113" s="938"/>
      <c r="AC113" s="938"/>
      <c r="AD113" s="938"/>
      <c r="AE113" s="939"/>
      <c r="AF113" s="940">
        <v>524813</v>
      </c>
      <c r="AG113" s="938"/>
      <c r="AH113" s="938"/>
      <c r="AI113" s="938"/>
      <c r="AJ113" s="939"/>
      <c r="AK113" s="940">
        <v>548676</v>
      </c>
      <c r="AL113" s="938"/>
      <c r="AM113" s="938"/>
      <c r="AN113" s="938"/>
      <c r="AO113" s="939"/>
      <c r="AP113" s="941">
        <v>11.4</v>
      </c>
      <c r="AQ113" s="942"/>
      <c r="AR113" s="942"/>
      <c r="AS113" s="942"/>
      <c r="AT113" s="943"/>
      <c r="AU113" s="908"/>
      <c r="AV113" s="909"/>
      <c r="AW113" s="909"/>
      <c r="AX113" s="909"/>
      <c r="AY113" s="909"/>
      <c r="AZ113" s="922" t="s">
        <v>434</v>
      </c>
      <c r="BA113" s="923"/>
      <c r="BB113" s="923"/>
      <c r="BC113" s="923"/>
      <c r="BD113" s="923"/>
      <c r="BE113" s="923"/>
      <c r="BF113" s="923"/>
      <c r="BG113" s="923"/>
      <c r="BH113" s="923"/>
      <c r="BI113" s="923"/>
      <c r="BJ113" s="923"/>
      <c r="BK113" s="923"/>
      <c r="BL113" s="923"/>
      <c r="BM113" s="923"/>
      <c r="BN113" s="923"/>
      <c r="BO113" s="923"/>
      <c r="BP113" s="924"/>
      <c r="BQ113" s="925">
        <v>1006875</v>
      </c>
      <c r="BR113" s="926"/>
      <c r="BS113" s="926"/>
      <c r="BT113" s="926"/>
      <c r="BU113" s="926"/>
      <c r="BV113" s="926">
        <v>958291</v>
      </c>
      <c r="BW113" s="926"/>
      <c r="BX113" s="926"/>
      <c r="BY113" s="926"/>
      <c r="BZ113" s="926"/>
      <c r="CA113" s="926">
        <v>847900</v>
      </c>
      <c r="CB113" s="926"/>
      <c r="CC113" s="926"/>
      <c r="CD113" s="926"/>
      <c r="CE113" s="926"/>
      <c r="CF113" s="920">
        <v>17.600000000000001</v>
      </c>
      <c r="CG113" s="921"/>
      <c r="CH113" s="921"/>
      <c r="CI113" s="921"/>
      <c r="CJ113" s="921"/>
      <c r="CK113" s="948"/>
      <c r="CL113" s="949"/>
      <c r="CM113" s="922" t="s">
        <v>435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436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58635</v>
      </c>
      <c r="AB114" s="959"/>
      <c r="AC114" s="959"/>
      <c r="AD114" s="959"/>
      <c r="AE114" s="960"/>
      <c r="AF114" s="961">
        <v>69390</v>
      </c>
      <c r="AG114" s="959"/>
      <c r="AH114" s="959"/>
      <c r="AI114" s="959"/>
      <c r="AJ114" s="960"/>
      <c r="AK114" s="961">
        <v>66488</v>
      </c>
      <c r="AL114" s="959"/>
      <c r="AM114" s="959"/>
      <c r="AN114" s="959"/>
      <c r="AO114" s="960"/>
      <c r="AP114" s="962">
        <v>1.4</v>
      </c>
      <c r="AQ114" s="963"/>
      <c r="AR114" s="963"/>
      <c r="AS114" s="963"/>
      <c r="AT114" s="964"/>
      <c r="AU114" s="908"/>
      <c r="AV114" s="909"/>
      <c r="AW114" s="909"/>
      <c r="AX114" s="909"/>
      <c r="AY114" s="909"/>
      <c r="AZ114" s="922" t="s">
        <v>437</v>
      </c>
      <c r="BA114" s="923"/>
      <c r="BB114" s="923"/>
      <c r="BC114" s="923"/>
      <c r="BD114" s="923"/>
      <c r="BE114" s="923"/>
      <c r="BF114" s="923"/>
      <c r="BG114" s="923"/>
      <c r="BH114" s="923"/>
      <c r="BI114" s="923"/>
      <c r="BJ114" s="923"/>
      <c r="BK114" s="923"/>
      <c r="BL114" s="923"/>
      <c r="BM114" s="923"/>
      <c r="BN114" s="923"/>
      <c r="BO114" s="923"/>
      <c r="BP114" s="924"/>
      <c r="BQ114" s="925">
        <v>1592188</v>
      </c>
      <c r="BR114" s="926"/>
      <c r="BS114" s="926"/>
      <c r="BT114" s="926"/>
      <c r="BU114" s="926"/>
      <c r="BV114" s="926">
        <v>1600385</v>
      </c>
      <c r="BW114" s="926"/>
      <c r="BX114" s="926"/>
      <c r="BY114" s="926"/>
      <c r="BZ114" s="926"/>
      <c r="CA114" s="926">
        <v>1575738</v>
      </c>
      <c r="CB114" s="926"/>
      <c r="CC114" s="926"/>
      <c r="CD114" s="926"/>
      <c r="CE114" s="926"/>
      <c r="CF114" s="920">
        <v>32.799999999999997</v>
      </c>
      <c r="CG114" s="921"/>
      <c r="CH114" s="921"/>
      <c r="CI114" s="921"/>
      <c r="CJ114" s="921"/>
      <c r="CK114" s="948"/>
      <c r="CL114" s="949"/>
      <c r="CM114" s="922" t="s">
        <v>438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9540</v>
      </c>
      <c r="AB115" s="938"/>
      <c r="AC115" s="938"/>
      <c r="AD115" s="938"/>
      <c r="AE115" s="939"/>
      <c r="AF115" s="940">
        <v>8936</v>
      </c>
      <c r="AG115" s="938"/>
      <c r="AH115" s="938"/>
      <c r="AI115" s="938"/>
      <c r="AJ115" s="939"/>
      <c r="AK115" s="940">
        <v>8421</v>
      </c>
      <c r="AL115" s="938"/>
      <c r="AM115" s="938"/>
      <c r="AN115" s="938"/>
      <c r="AO115" s="939"/>
      <c r="AP115" s="941">
        <v>0.2</v>
      </c>
      <c r="AQ115" s="942"/>
      <c r="AR115" s="942"/>
      <c r="AS115" s="942"/>
      <c r="AT115" s="943"/>
      <c r="AU115" s="908"/>
      <c r="AV115" s="909"/>
      <c r="AW115" s="909"/>
      <c r="AX115" s="909"/>
      <c r="AY115" s="909"/>
      <c r="AZ115" s="922" t="s">
        <v>440</v>
      </c>
      <c r="BA115" s="923"/>
      <c r="BB115" s="923"/>
      <c r="BC115" s="923"/>
      <c r="BD115" s="923"/>
      <c r="BE115" s="923"/>
      <c r="BF115" s="923"/>
      <c r="BG115" s="923"/>
      <c r="BH115" s="923"/>
      <c r="BI115" s="923"/>
      <c r="BJ115" s="923"/>
      <c r="BK115" s="923"/>
      <c r="BL115" s="923"/>
      <c r="BM115" s="923"/>
      <c r="BN115" s="923"/>
      <c r="BO115" s="923"/>
      <c r="BP115" s="924"/>
      <c r="BQ115" s="925">
        <v>518</v>
      </c>
      <c r="BR115" s="926"/>
      <c r="BS115" s="926"/>
      <c r="BT115" s="926"/>
      <c r="BU115" s="926"/>
      <c r="BV115" s="926">
        <v>333</v>
      </c>
      <c r="BW115" s="926"/>
      <c r="BX115" s="926"/>
      <c r="BY115" s="926"/>
      <c r="BZ115" s="926"/>
      <c r="CA115" s="926">
        <v>157</v>
      </c>
      <c r="CB115" s="926"/>
      <c r="CC115" s="926"/>
      <c r="CD115" s="926"/>
      <c r="CE115" s="926"/>
      <c r="CF115" s="920">
        <v>0</v>
      </c>
      <c r="CG115" s="921"/>
      <c r="CH115" s="921"/>
      <c r="CI115" s="921"/>
      <c r="CJ115" s="921"/>
      <c r="CK115" s="948"/>
      <c r="CL115" s="949"/>
      <c r="CM115" s="922" t="s">
        <v>441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442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443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445</v>
      </c>
      <c r="Z117" s="894"/>
      <c r="AA117" s="978">
        <v>1835207</v>
      </c>
      <c r="AB117" s="979"/>
      <c r="AC117" s="979"/>
      <c r="AD117" s="979"/>
      <c r="AE117" s="980"/>
      <c r="AF117" s="981">
        <v>1885129</v>
      </c>
      <c r="AG117" s="979"/>
      <c r="AH117" s="979"/>
      <c r="AI117" s="979"/>
      <c r="AJ117" s="980"/>
      <c r="AK117" s="981">
        <v>1969947</v>
      </c>
      <c r="AL117" s="979"/>
      <c r="AM117" s="979"/>
      <c r="AN117" s="979"/>
      <c r="AO117" s="980"/>
      <c r="AP117" s="982"/>
      <c r="AQ117" s="983"/>
      <c r="AR117" s="983"/>
      <c r="AS117" s="983"/>
      <c r="AT117" s="984"/>
      <c r="AU117" s="908"/>
      <c r="AV117" s="909"/>
      <c r="AW117" s="909"/>
      <c r="AX117" s="909"/>
      <c r="AY117" s="909"/>
      <c r="AZ117" s="974" t="s">
        <v>446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421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418</v>
      </c>
      <c r="AB118" s="893"/>
      <c r="AC118" s="893"/>
      <c r="AD118" s="893"/>
      <c r="AE118" s="894"/>
      <c r="AF118" s="892" t="s">
        <v>419</v>
      </c>
      <c r="AG118" s="893"/>
      <c r="AH118" s="893"/>
      <c r="AI118" s="893"/>
      <c r="AJ118" s="894"/>
      <c r="AK118" s="892" t="s">
        <v>294</v>
      </c>
      <c r="AL118" s="893"/>
      <c r="AM118" s="893"/>
      <c r="AN118" s="893"/>
      <c r="AO118" s="894"/>
      <c r="AP118" s="970" t="s">
        <v>420</v>
      </c>
      <c r="AQ118" s="971"/>
      <c r="AR118" s="971"/>
      <c r="AS118" s="971"/>
      <c r="AT118" s="972"/>
      <c r="AU118" s="908"/>
      <c r="AV118" s="909"/>
      <c r="AW118" s="909"/>
      <c r="AX118" s="909"/>
      <c r="AY118" s="909"/>
      <c r="AZ118" s="973" t="s">
        <v>448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424</v>
      </c>
      <c r="B119" s="947"/>
      <c r="C119" s="929" t="s">
        <v>425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450</v>
      </c>
      <c r="BP119" s="1005"/>
      <c r="BQ119" s="999">
        <v>23638952</v>
      </c>
      <c r="BR119" s="1000"/>
      <c r="BS119" s="1000"/>
      <c r="BT119" s="1000"/>
      <c r="BU119" s="1000"/>
      <c r="BV119" s="1000">
        <v>22363985</v>
      </c>
      <c r="BW119" s="1000"/>
      <c r="BX119" s="1000"/>
      <c r="BY119" s="1000"/>
      <c r="BZ119" s="1000"/>
      <c r="CA119" s="1000">
        <v>21140638</v>
      </c>
      <c r="CB119" s="1000"/>
      <c r="CC119" s="1000"/>
      <c r="CD119" s="1000"/>
      <c r="CE119" s="1000"/>
      <c r="CF119" s="1001"/>
      <c r="CG119" s="1002"/>
      <c r="CH119" s="1002"/>
      <c r="CI119" s="1002"/>
      <c r="CJ119" s="1003"/>
      <c r="CK119" s="950"/>
      <c r="CL119" s="951"/>
      <c r="CM119" s="973" t="s">
        <v>451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84228</v>
      </c>
      <c r="DH119" s="986"/>
      <c r="DI119" s="986"/>
      <c r="DJ119" s="986"/>
      <c r="DK119" s="987"/>
      <c r="DL119" s="985">
        <v>77101</v>
      </c>
      <c r="DM119" s="986"/>
      <c r="DN119" s="986"/>
      <c r="DO119" s="986"/>
      <c r="DP119" s="987"/>
      <c r="DQ119" s="985">
        <v>66971</v>
      </c>
      <c r="DR119" s="986"/>
      <c r="DS119" s="986"/>
      <c r="DT119" s="986"/>
      <c r="DU119" s="987"/>
      <c r="DV119" s="988">
        <v>1.4</v>
      </c>
      <c r="DW119" s="989"/>
      <c r="DX119" s="989"/>
      <c r="DY119" s="989"/>
      <c r="DZ119" s="990"/>
    </row>
    <row r="120" spans="1:130" s="230" customFormat="1" ht="26.25" customHeight="1" x14ac:dyDescent="0.2">
      <c r="A120" s="1057"/>
      <c r="B120" s="949"/>
      <c r="C120" s="922" t="s">
        <v>428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452</v>
      </c>
      <c r="AV120" s="992"/>
      <c r="AW120" s="992"/>
      <c r="AX120" s="992"/>
      <c r="AY120" s="993"/>
      <c r="AZ120" s="929" t="s">
        <v>453</v>
      </c>
      <c r="BA120" s="897"/>
      <c r="BB120" s="897"/>
      <c r="BC120" s="897"/>
      <c r="BD120" s="897"/>
      <c r="BE120" s="897"/>
      <c r="BF120" s="897"/>
      <c r="BG120" s="897"/>
      <c r="BH120" s="897"/>
      <c r="BI120" s="897"/>
      <c r="BJ120" s="897"/>
      <c r="BK120" s="897"/>
      <c r="BL120" s="897"/>
      <c r="BM120" s="897"/>
      <c r="BN120" s="897"/>
      <c r="BO120" s="897"/>
      <c r="BP120" s="898"/>
      <c r="BQ120" s="930">
        <v>3140458</v>
      </c>
      <c r="BR120" s="931"/>
      <c r="BS120" s="931"/>
      <c r="BT120" s="931"/>
      <c r="BU120" s="931"/>
      <c r="BV120" s="931">
        <v>3211322</v>
      </c>
      <c r="BW120" s="931"/>
      <c r="BX120" s="931"/>
      <c r="BY120" s="931"/>
      <c r="BZ120" s="931"/>
      <c r="CA120" s="931">
        <v>3241730</v>
      </c>
      <c r="CB120" s="931"/>
      <c r="CC120" s="931"/>
      <c r="CD120" s="931"/>
      <c r="CE120" s="931"/>
      <c r="CF120" s="944">
        <v>67.400000000000006</v>
      </c>
      <c r="CG120" s="945"/>
      <c r="CH120" s="945"/>
      <c r="CI120" s="945"/>
      <c r="CJ120" s="945"/>
      <c r="CK120" s="1006" t="s">
        <v>454</v>
      </c>
      <c r="CL120" s="1007"/>
      <c r="CM120" s="1007"/>
      <c r="CN120" s="1007"/>
      <c r="CO120" s="1008"/>
      <c r="CP120" s="1014" t="s">
        <v>400</v>
      </c>
      <c r="CQ120" s="1015"/>
      <c r="CR120" s="1015"/>
      <c r="CS120" s="1015"/>
      <c r="CT120" s="1015"/>
      <c r="CU120" s="1015"/>
      <c r="CV120" s="1015"/>
      <c r="CW120" s="1015"/>
      <c r="CX120" s="1015"/>
      <c r="CY120" s="1015"/>
      <c r="CZ120" s="1015"/>
      <c r="DA120" s="1015"/>
      <c r="DB120" s="1015"/>
      <c r="DC120" s="1015"/>
      <c r="DD120" s="1015"/>
      <c r="DE120" s="1015"/>
      <c r="DF120" s="1016"/>
      <c r="DG120" s="930">
        <v>5945517</v>
      </c>
      <c r="DH120" s="931"/>
      <c r="DI120" s="931"/>
      <c r="DJ120" s="931"/>
      <c r="DK120" s="931"/>
      <c r="DL120" s="931">
        <v>5645819</v>
      </c>
      <c r="DM120" s="931"/>
      <c r="DN120" s="931"/>
      <c r="DO120" s="931"/>
      <c r="DP120" s="931"/>
      <c r="DQ120" s="931">
        <v>5587171</v>
      </c>
      <c r="DR120" s="931"/>
      <c r="DS120" s="931"/>
      <c r="DT120" s="931"/>
      <c r="DU120" s="931"/>
      <c r="DV120" s="932">
        <v>116.2</v>
      </c>
      <c r="DW120" s="932"/>
      <c r="DX120" s="932"/>
      <c r="DY120" s="932"/>
      <c r="DZ120" s="933"/>
    </row>
    <row r="121" spans="1:130" s="230" customFormat="1" ht="26.25" customHeight="1" x14ac:dyDescent="0.2">
      <c r="A121" s="1057"/>
      <c r="B121" s="949"/>
      <c r="C121" s="974" t="s">
        <v>455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456</v>
      </c>
      <c r="BA121" s="923"/>
      <c r="BB121" s="923"/>
      <c r="BC121" s="923"/>
      <c r="BD121" s="923"/>
      <c r="BE121" s="923"/>
      <c r="BF121" s="923"/>
      <c r="BG121" s="923"/>
      <c r="BH121" s="923"/>
      <c r="BI121" s="923"/>
      <c r="BJ121" s="923"/>
      <c r="BK121" s="923"/>
      <c r="BL121" s="923"/>
      <c r="BM121" s="923"/>
      <c r="BN121" s="923"/>
      <c r="BO121" s="923"/>
      <c r="BP121" s="924"/>
      <c r="BQ121" s="925">
        <v>490526</v>
      </c>
      <c r="BR121" s="926"/>
      <c r="BS121" s="926"/>
      <c r="BT121" s="926"/>
      <c r="BU121" s="926"/>
      <c r="BV121" s="926">
        <v>376167</v>
      </c>
      <c r="BW121" s="926"/>
      <c r="BX121" s="926"/>
      <c r="BY121" s="926"/>
      <c r="BZ121" s="926"/>
      <c r="CA121" s="926">
        <v>305873</v>
      </c>
      <c r="CB121" s="926"/>
      <c r="CC121" s="926"/>
      <c r="CD121" s="926"/>
      <c r="CE121" s="926"/>
      <c r="CF121" s="920">
        <v>6.4</v>
      </c>
      <c r="CG121" s="921"/>
      <c r="CH121" s="921"/>
      <c r="CI121" s="921"/>
      <c r="CJ121" s="921"/>
      <c r="CK121" s="1009"/>
      <c r="CL121" s="1010"/>
      <c r="CM121" s="1010"/>
      <c r="CN121" s="1010"/>
      <c r="CO121" s="1011"/>
      <c r="CP121" s="1019" t="s">
        <v>398</v>
      </c>
      <c r="CQ121" s="1020"/>
      <c r="CR121" s="1020"/>
      <c r="CS121" s="1020"/>
      <c r="CT121" s="1020"/>
      <c r="CU121" s="1020"/>
      <c r="CV121" s="1020"/>
      <c r="CW121" s="1020"/>
      <c r="CX121" s="1020"/>
      <c r="CY121" s="1020"/>
      <c r="CZ121" s="1020"/>
      <c r="DA121" s="1020"/>
      <c r="DB121" s="1020"/>
      <c r="DC121" s="1020"/>
      <c r="DD121" s="1020"/>
      <c r="DE121" s="1020"/>
      <c r="DF121" s="1021"/>
      <c r="DG121" s="925">
        <v>801580</v>
      </c>
      <c r="DH121" s="926"/>
      <c r="DI121" s="926"/>
      <c r="DJ121" s="926"/>
      <c r="DK121" s="926"/>
      <c r="DL121" s="926">
        <v>754690</v>
      </c>
      <c r="DM121" s="926"/>
      <c r="DN121" s="926"/>
      <c r="DO121" s="926"/>
      <c r="DP121" s="926"/>
      <c r="DQ121" s="926">
        <v>714588</v>
      </c>
      <c r="DR121" s="926"/>
      <c r="DS121" s="926"/>
      <c r="DT121" s="926"/>
      <c r="DU121" s="926"/>
      <c r="DV121" s="927">
        <v>14.9</v>
      </c>
      <c r="DW121" s="927"/>
      <c r="DX121" s="927"/>
      <c r="DY121" s="927"/>
      <c r="DZ121" s="928"/>
    </row>
    <row r="122" spans="1:130" s="230" customFormat="1" ht="26.25" customHeight="1" x14ac:dyDescent="0.2">
      <c r="A122" s="1057"/>
      <c r="B122" s="949"/>
      <c r="C122" s="922" t="s">
        <v>438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457</v>
      </c>
      <c r="BA122" s="965"/>
      <c r="BB122" s="965"/>
      <c r="BC122" s="965"/>
      <c r="BD122" s="965"/>
      <c r="BE122" s="965"/>
      <c r="BF122" s="965"/>
      <c r="BG122" s="965"/>
      <c r="BH122" s="965"/>
      <c r="BI122" s="965"/>
      <c r="BJ122" s="965"/>
      <c r="BK122" s="965"/>
      <c r="BL122" s="965"/>
      <c r="BM122" s="965"/>
      <c r="BN122" s="965"/>
      <c r="BO122" s="965"/>
      <c r="BP122" s="966"/>
      <c r="BQ122" s="999">
        <v>13950747</v>
      </c>
      <c r="BR122" s="1000"/>
      <c r="BS122" s="1000"/>
      <c r="BT122" s="1000"/>
      <c r="BU122" s="1000"/>
      <c r="BV122" s="1000">
        <v>13193240</v>
      </c>
      <c r="BW122" s="1000"/>
      <c r="BX122" s="1000"/>
      <c r="BY122" s="1000"/>
      <c r="BZ122" s="1000"/>
      <c r="CA122" s="1000">
        <v>12251222</v>
      </c>
      <c r="CB122" s="1000"/>
      <c r="CC122" s="1000"/>
      <c r="CD122" s="1000"/>
      <c r="CE122" s="1000"/>
      <c r="CF122" s="1017">
        <v>254.9</v>
      </c>
      <c r="CG122" s="1018"/>
      <c r="CH122" s="1018"/>
      <c r="CI122" s="1018"/>
      <c r="CJ122" s="1018"/>
      <c r="CK122" s="1009"/>
      <c r="CL122" s="1010"/>
      <c r="CM122" s="1010"/>
      <c r="CN122" s="1010"/>
      <c r="CO122" s="1011"/>
      <c r="CP122" s="1019" t="s">
        <v>401</v>
      </c>
      <c r="CQ122" s="1020"/>
      <c r="CR122" s="1020"/>
      <c r="CS122" s="1020"/>
      <c r="CT122" s="1020"/>
      <c r="CU122" s="1020"/>
      <c r="CV122" s="1020"/>
      <c r="CW122" s="1020"/>
      <c r="CX122" s="1020"/>
      <c r="CY122" s="1020"/>
      <c r="CZ122" s="1020"/>
      <c r="DA122" s="1020"/>
      <c r="DB122" s="1020"/>
      <c r="DC122" s="1020"/>
      <c r="DD122" s="1020"/>
      <c r="DE122" s="1020"/>
      <c r="DF122" s="1021"/>
      <c r="DG122" s="925">
        <v>216671</v>
      </c>
      <c r="DH122" s="926"/>
      <c r="DI122" s="926"/>
      <c r="DJ122" s="926"/>
      <c r="DK122" s="926"/>
      <c r="DL122" s="926">
        <v>211959</v>
      </c>
      <c r="DM122" s="926"/>
      <c r="DN122" s="926"/>
      <c r="DO122" s="926"/>
      <c r="DP122" s="926"/>
      <c r="DQ122" s="926">
        <v>200378</v>
      </c>
      <c r="DR122" s="926"/>
      <c r="DS122" s="926"/>
      <c r="DT122" s="926"/>
      <c r="DU122" s="926"/>
      <c r="DV122" s="927">
        <v>4.2</v>
      </c>
      <c r="DW122" s="927"/>
      <c r="DX122" s="927"/>
      <c r="DY122" s="927"/>
      <c r="DZ122" s="928"/>
    </row>
    <row r="123" spans="1:130" s="230" customFormat="1" ht="26.25" customHeight="1" x14ac:dyDescent="0.2">
      <c r="A123" s="1057"/>
      <c r="B123" s="949"/>
      <c r="C123" s="922" t="s">
        <v>444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458</v>
      </c>
      <c r="BP123" s="1005"/>
      <c r="BQ123" s="1063">
        <v>17581731</v>
      </c>
      <c r="BR123" s="1064"/>
      <c r="BS123" s="1064"/>
      <c r="BT123" s="1064"/>
      <c r="BU123" s="1064"/>
      <c r="BV123" s="1064">
        <v>16780729</v>
      </c>
      <c r="BW123" s="1064"/>
      <c r="BX123" s="1064"/>
      <c r="BY123" s="1064"/>
      <c r="BZ123" s="1064"/>
      <c r="CA123" s="1064">
        <v>15798825</v>
      </c>
      <c r="CB123" s="1064"/>
      <c r="CC123" s="1064"/>
      <c r="CD123" s="1064"/>
      <c r="CE123" s="1064"/>
      <c r="CF123" s="1001"/>
      <c r="CG123" s="1002"/>
      <c r="CH123" s="1002"/>
      <c r="CI123" s="1002"/>
      <c r="CJ123" s="1003"/>
      <c r="CK123" s="1009"/>
      <c r="CL123" s="1010"/>
      <c r="CM123" s="1010"/>
      <c r="CN123" s="1010"/>
      <c r="CO123" s="1011"/>
      <c r="CP123" s="1019" t="s">
        <v>402</v>
      </c>
      <c r="CQ123" s="1020"/>
      <c r="CR123" s="1020"/>
      <c r="CS123" s="1020"/>
      <c r="CT123" s="1020"/>
      <c r="CU123" s="1020"/>
      <c r="CV123" s="1020"/>
      <c r="CW123" s="1020"/>
      <c r="CX123" s="1020"/>
      <c r="CY123" s="1020"/>
      <c r="CZ123" s="1020"/>
      <c r="DA123" s="1020"/>
      <c r="DB123" s="1020"/>
      <c r="DC123" s="1020"/>
      <c r="DD123" s="1020"/>
      <c r="DE123" s="1020"/>
      <c r="DF123" s="1021"/>
      <c r="DG123" s="958">
        <v>23853</v>
      </c>
      <c r="DH123" s="959"/>
      <c r="DI123" s="959"/>
      <c r="DJ123" s="959"/>
      <c r="DK123" s="960"/>
      <c r="DL123" s="961">
        <v>24899</v>
      </c>
      <c r="DM123" s="959"/>
      <c r="DN123" s="959"/>
      <c r="DO123" s="959"/>
      <c r="DP123" s="960"/>
      <c r="DQ123" s="961">
        <v>27148</v>
      </c>
      <c r="DR123" s="959"/>
      <c r="DS123" s="959"/>
      <c r="DT123" s="959"/>
      <c r="DU123" s="960"/>
      <c r="DV123" s="962">
        <v>0.6</v>
      </c>
      <c r="DW123" s="963"/>
      <c r="DX123" s="963"/>
      <c r="DY123" s="963"/>
      <c r="DZ123" s="964"/>
    </row>
    <row r="124" spans="1:130" s="230" customFormat="1" ht="26.25" customHeight="1" thickBot="1" x14ac:dyDescent="0.25">
      <c r="A124" s="1057"/>
      <c r="B124" s="949"/>
      <c r="C124" s="922" t="s">
        <v>447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124.2</v>
      </c>
      <c r="BR124" s="1027"/>
      <c r="BS124" s="1027"/>
      <c r="BT124" s="1027"/>
      <c r="BU124" s="1027"/>
      <c r="BV124" s="1027">
        <v>117.5</v>
      </c>
      <c r="BW124" s="1027"/>
      <c r="BX124" s="1027"/>
      <c r="BY124" s="1027"/>
      <c r="BZ124" s="1027"/>
      <c r="CA124" s="1027">
        <v>111.1</v>
      </c>
      <c r="CB124" s="1027"/>
      <c r="CC124" s="1027"/>
      <c r="CD124" s="1027"/>
      <c r="CE124" s="1027"/>
      <c r="CF124" s="1028"/>
      <c r="CG124" s="1029"/>
      <c r="CH124" s="1029"/>
      <c r="CI124" s="1029"/>
      <c r="CJ124" s="1030"/>
      <c r="CK124" s="1012"/>
      <c r="CL124" s="1012"/>
      <c r="CM124" s="1012"/>
      <c r="CN124" s="1012"/>
      <c r="CO124" s="1013"/>
      <c r="CP124" s="1019" t="s">
        <v>460</v>
      </c>
      <c r="CQ124" s="1020"/>
      <c r="CR124" s="1020"/>
      <c r="CS124" s="1020"/>
      <c r="CT124" s="1020"/>
      <c r="CU124" s="1020"/>
      <c r="CV124" s="1020"/>
      <c r="CW124" s="1020"/>
      <c r="CX124" s="1020"/>
      <c r="CY124" s="1020"/>
      <c r="CZ124" s="1020"/>
      <c r="DA124" s="1020"/>
      <c r="DB124" s="1020"/>
      <c r="DC124" s="1020"/>
      <c r="DD124" s="1020"/>
      <c r="DE124" s="1020"/>
      <c r="DF124" s="1021"/>
      <c r="DG124" s="1004">
        <v>30266</v>
      </c>
      <c r="DH124" s="986"/>
      <c r="DI124" s="986"/>
      <c r="DJ124" s="986"/>
      <c r="DK124" s="987"/>
      <c r="DL124" s="985">
        <v>25786</v>
      </c>
      <c r="DM124" s="986"/>
      <c r="DN124" s="986"/>
      <c r="DO124" s="986"/>
      <c r="DP124" s="987"/>
      <c r="DQ124" s="985">
        <v>20881</v>
      </c>
      <c r="DR124" s="986"/>
      <c r="DS124" s="986"/>
      <c r="DT124" s="986"/>
      <c r="DU124" s="987"/>
      <c r="DV124" s="988">
        <v>0.4</v>
      </c>
      <c r="DW124" s="989"/>
      <c r="DX124" s="989"/>
      <c r="DY124" s="989"/>
      <c r="DZ124" s="990"/>
    </row>
    <row r="125" spans="1:130" s="230" customFormat="1" ht="26.25" customHeight="1" x14ac:dyDescent="0.2">
      <c r="A125" s="1057"/>
      <c r="B125" s="949"/>
      <c r="C125" s="922" t="s">
        <v>449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461</v>
      </c>
      <c r="CL125" s="1007"/>
      <c r="CM125" s="1007"/>
      <c r="CN125" s="1007"/>
      <c r="CO125" s="1008"/>
      <c r="CP125" s="929" t="s">
        <v>462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451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9489</v>
      </c>
      <c r="AB126" s="959"/>
      <c r="AC126" s="959"/>
      <c r="AD126" s="959"/>
      <c r="AE126" s="960"/>
      <c r="AF126" s="961">
        <v>8900</v>
      </c>
      <c r="AG126" s="959"/>
      <c r="AH126" s="959"/>
      <c r="AI126" s="959"/>
      <c r="AJ126" s="960"/>
      <c r="AK126" s="961">
        <v>8406</v>
      </c>
      <c r="AL126" s="959"/>
      <c r="AM126" s="959"/>
      <c r="AN126" s="959"/>
      <c r="AO126" s="960"/>
      <c r="AP126" s="962">
        <v>0.2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464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51</v>
      </c>
      <c r="AB127" s="959"/>
      <c r="AC127" s="959"/>
      <c r="AD127" s="959"/>
      <c r="AE127" s="960"/>
      <c r="AF127" s="961">
        <v>36</v>
      </c>
      <c r="AG127" s="959"/>
      <c r="AH127" s="959"/>
      <c r="AI127" s="959"/>
      <c r="AJ127" s="960"/>
      <c r="AK127" s="961">
        <v>15</v>
      </c>
      <c r="AL127" s="959"/>
      <c r="AM127" s="959"/>
      <c r="AN127" s="959"/>
      <c r="AO127" s="960"/>
      <c r="AP127" s="962">
        <v>0</v>
      </c>
      <c r="AQ127" s="963"/>
      <c r="AR127" s="963"/>
      <c r="AS127" s="963"/>
      <c r="AT127" s="964"/>
      <c r="AU127" s="232"/>
      <c r="AV127" s="232"/>
      <c r="AW127" s="232"/>
      <c r="AX127" s="1031" t="s">
        <v>465</v>
      </c>
      <c r="AY127" s="1032"/>
      <c r="AZ127" s="1032"/>
      <c r="BA127" s="1032"/>
      <c r="BB127" s="1032"/>
      <c r="BC127" s="1032"/>
      <c r="BD127" s="1032"/>
      <c r="BE127" s="1033"/>
      <c r="BF127" s="1034" t="s">
        <v>466</v>
      </c>
      <c r="BG127" s="1032"/>
      <c r="BH127" s="1032"/>
      <c r="BI127" s="1032"/>
      <c r="BJ127" s="1032"/>
      <c r="BK127" s="1032"/>
      <c r="BL127" s="1033"/>
      <c r="BM127" s="1034" t="s">
        <v>467</v>
      </c>
      <c r="BN127" s="1032"/>
      <c r="BO127" s="1032"/>
      <c r="BP127" s="1032"/>
      <c r="BQ127" s="1032"/>
      <c r="BR127" s="1032"/>
      <c r="BS127" s="1033"/>
      <c r="BT127" s="1034" t="s">
        <v>468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470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471</v>
      </c>
      <c r="X128" s="1043"/>
      <c r="Y128" s="1043"/>
      <c r="Z128" s="1044"/>
      <c r="AA128" s="1045">
        <v>37430</v>
      </c>
      <c r="AB128" s="1046"/>
      <c r="AC128" s="1046"/>
      <c r="AD128" s="1046"/>
      <c r="AE128" s="1047"/>
      <c r="AF128" s="1048">
        <v>33827</v>
      </c>
      <c r="AG128" s="1046"/>
      <c r="AH128" s="1046"/>
      <c r="AI128" s="1046"/>
      <c r="AJ128" s="1047"/>
      <c r="AK128" s="1048">
        <v>30410</v>
      </c>
      <c r="AL128" s="1046"/>
      <c r="AM128" s="1046"/>
      <c r="AN128" s="1046"/>
      <c r="AO128" s="1047"/>
      <c r="AP128" s="1049"/>
      <c r="AQ128" s="1050"/>
      <c r="AR128" s="1050"/>
      <c r="AS128" s="1050"/>
      <c r="AT128" s="1051"/>
      <c r="AU128" s="232"/>
      <c r="AV128" s="232"/>
      <c r="AW128" s="232"/>
      <c r="AX128" s="896" t="s">
        <v>472</v>
      </c>
      <c r="AY128" s="897"/>
      <c r="AZ128" s="897"/>
      <c r="BA128" s="897"/>
      <c r="BB128" s="897"/>
      <c r="BC128" s="897"/>
      <c r="BD128" s="897"/>
      <c r="BE128" s="898"/>
      <c r="BF128" s="1052" t="s">
        <v>122</v>
      </c>
      <c r="BG128" s="1053"/>
      <c r="BH128" s="1053"/>
      <c r="BI128" s="1053"/>
      <c r="BJ128" s="1053"/>
      <c r="BK128" s="1053"/>
      <c r="BL128" s="1054"/>
      <c r="BM128" s="1052">
        <v>14.41</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473</v>
      </c>
      <c r="CQ128" s="726"/>
      <c r="CR128" s="726"/>
      <c r="CS128" s="726"/>
      <c r="CT128" s="726"/>
      <c r="CU128" s="726"/>
      <c r="CV128" s="726"/>
      <c r="CW128" s="726"/>
      <c r="CX128" s="726"/>
      <c r="CY128" s="726"/>
      <c r="CZ128" s="726"/>
      <c r="DA128" s="726"/>
      <c r="DB128" s="726"/>
      <c r="DC128" s="726"/>
      <c r="DD128" s="726"/>
      <c r="DE128" s="726"/>
      <c r="DF128" s="1036"/>
      <c r="DG128" s="1037">
        <v>518</v>
      </c>
      <c r="DH128" s="1038"/>
      <c r="DI128" s="1038"/>
      <c r="DJ128" s="1038"/>
      <c r="DK128" s="1038"/>
      <c r="DL128" s="1038">
        <v>333</v>
      </c>
      <c r="DM128" s="1038"/>
      <c r="DN128" s="1038"/>
      <c r="DO128" s="1038"/>
      <c r="DP128" s="1038"/>
      <c r="DQ128" s="1038">
        <v>157</v>
      </c>
      <c r="DR128" s="1038"/>
      <c r="DS128" s="1038"/>
      <c r="DT128" s="1038"/>
      <c r="DU128" s="1038"/>
      <c r="DV128" s="1039">
        <v>0</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474</v>
      </c>
      <c r="X129" s="1071"/>
      <c r="Y129" s="1071"/>
      <c r="Z129" s="1072"/>
      <c r="AA129" s="958">
        <v>6071994</v>
      </c>
      <c r="AB129" s="959"/>
      <c r="AC129" s="959"/>
      <c r="AD129" s="959"/>
      <c r="AE129" s="960"/>
      <c r="AF129" s="961">
        <v>5990391</v>
      </c>
      <c r="AG129" s="959"/>
      <c r="AH129" s="959"/>
      <c r="AI129" s="959"/>
      <c r="AJ129" s="960"/>
      <c r="AK129" s="961">
        <v>6073086</v>
      </c>
      <c r="AL129" s="959"/>
      <c r="AM129" s="959"/>
      <c r="AN129" s="959"/>
      <c r="AO129" s="960"/>
      <c r="AP129" s="1073"/>
      <c r="AQ129" s="1074"/>
      <c r="AR129" s="1074"/>
      <c r="AS129" s="1074"/>
      <c r="AT129" s="1075"/>
      <c r="AU129" s="233"/>
      <c r="AV129" s="233"/>
      <c r="AW129" s="233"/>
      <c r="AX129" s="1065" t="s">
        <v>475</v>
      </c>
      <c r="AY129" s="923"/>
      <c r="AZ129" s="923"/>
      <c r="BA129" s="923"/>
      <c r="BB129" s="923"/>
      <c r="BC129" s="923"/>
      <c r="BD129" s="923"/>
      <c r="BE129" s="924"/>
      <c r="BF129" s="1066" t="s">
        <v>122</v>
      </c>
      <c r="BG129" s="1067"/>
      <c r="BH129" s="1067"/>
      <c r="BI129" s="1067"/>
      <c r="BJ129" s="1067"/>
      <c r="BK129" s="1067"/>
      <c r="BL129" s="1068"/>
      <c r="BM129" s="1066">
        <v>19.41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477</v>
      </c>
      <c r="X130" s="1071"/>
      <c r="Y130" s="1071"/>
      <c r="Z130" s="1072"/>
      <c r="AA130" s="958">
        <v>1195086</v>
      </c>
      <c r="AB130" s="959"/>
      <c r="AC130" s="959"/>
      <c r="AD130" s="959"/>
      <c r="AE130" s="960"/>
      <c r="AF130" s="961">
        <v>1239706</v>
      </c>
      <c r="AG130" s="959"/>
      <c r="AH130" s="959"/>
      <c r="AI130" s="959"/>
      <c r="AJ130" s="960"/>
      <c r="AK130" s="961">
        <v>1266220</v>
      </c>
      <c r="AL130" s="959"/>
      <c r="AM130" s="959"/>
      <c r="AN130" s="959"/>
      <c r="AO130" s="960"/>
      <c r="AP130" s="1073"/>
      <c r="AQ130" s="1074"/>
      <c r="AR130" s="1074"/>
      <c r="AS130" s="1074"/>
      <c r="AT130" s="1075"/>
      <c r="AU130" s="233"/>
      <c r="AV130" s="233"/>
      <c r="AW130" s="233"/>
      <c r="AX130" s="1065" t="s">
        <v>478</v>
      </c>
      <c r="AY130" s="923"/>
      <c r="AZ130" s="923"/>
      <c r="BA130" s="923"/>
      <c r="BB130" s="923"/>
      <c r="BC130" s="923"/>
      <c r="BD130" s="923"/>
      <c r="BE130" s="924"/>
      <c r="BF130" s="1101">
        <v>13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479</v>
      </c>
      <c r="X131" s="1108"/>
      <c r="Y131" s="1108"/>
      <c r="Z131" s="1109"/>
      <c r="AA131" s="1004">
        <v>4876908</v>
      </c>
      <c r="AB131" s="986"/>
      <c r="AC131" s="986"/>
      <c r="AD131" s="986"/>
      <c r="AE131" s="987"/>
      <c r="AF131" s="985">
        <v>4750685</v>
      </c>
      <c r="AG131" s="986"/>
      <c r="AH131" s="986"/>
      <c r="AI131" s="986"/>
      <c r="AJ131" s="987"/>
      <c r="AK131" s="985">
        <v>4806866</v>
      </c>
      <c r="AL131" s="986"/>
      <c r="AM131" s="986"/>
      <c r="AN131" s="986"/>
      <c r="AO131" s="987"/>
      <c r="AP131" s="1110"/>
      <c r="AQ131" s="1111"/>
      <c r="AR131" s="1111"/>
      <c r="AS131" s="1111"/>
      <c r="AT131" s="1112"/>
      <c r="AU131" s="233"/>
      <c r="AV131" s="233"/>
      <c r="AW131" s="233"/>
      <c r="AX131" s="1083" t="s">
        <v>480</v>
      </c>
      <c r="AY131" s="726"/>
      <c r="AZ131" s="726"/>
      <c r="BA131" s="726"/>
      <c r="BB131" s="726"/>
      <c r="BC131" s="726"/>
      <c r="BD131" s="726"/>
      <c r="BE131" s="1036"/>
      <c r="BF131" s="1084">
        <v>111.1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481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482</v>
      </c>
      <c r="W132" s="1094"/>
      <c r="X132" s="1094"/>
      <c r="Y132" s="1094"/>
      <c r="Z132" s="1095"/>
      <c r="AA132" s="1096">
        <v>12.35805555</v>
      </c>
      <c r="AB132" s="1097"/>
      <c r="AC132" s="1097"/>
      <c r="AD132" s="1097"/>
      <c r="AE132" s="1098"/>
      <c r="AF132" s="1099">
        <v>12.87384872</v>
      </c>
      <c r="AG132" s="1097"/>
      <c r="AH132" s="1097"/>
      <c r="AI132" s="1097"/>
      <c r="AJ132" s="1098"/>
      <c r="AK132" s="1099">
        <v>14.007401079999999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483</v>
      </c>
      <c r="W133" s="1077"/>
      <c r="X133" s="1077"/>
      <c r="Y133" s="1077"/>
      <c r="Z133" s="1078"/>
      <c r="AA133" s="1079">
        <v>11.1</v>
      </c>
      <c r="AB133" s="1080"/>
      <c r="AC133" s="1080"/>
      <c r="AD133" s="1080"/>
      <c r="AE133" s="1081"/>
      <c r="AF133" s="1079">
        <v>12</v>
      </c>
      <c r="AG133" s="1080"/>
      <c r="AH133" s="1080"/>
      <c r="AI133" s="1080"/>
      <c r="AJ133" s="1081"/>
      <c r="AK133" s="1079">
        <v>13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Zs1Om9k8r8OOVnrvehlhZnG8nsndDLc8taZYgAm2X4KmF9gY/WFkZCXjhjQOF1NL0ciD+/4HngJhO+GZGqJBg==" saltValue="xdEOTY51Uy+E6GqsR4Ox5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484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A0ohwlACFlWwFkwmbXY4Fr32u2oHMEsbsDF/rK/Yz4080HW/WRpVNdGuGoP1IOKeCFnd55F+DuNX4GZG1THxBA==" saltValue="IGAQeplyPzj4vR3n6ien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9"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GpoxYioZ7rERMhJnGSZaCGmUUNSp46650z+xRapmcXXf5wi5TZMMNdtyc2069+qcZpumI3dYtJdpq4JKqd8Gg==" saltValue="lHVS9q8TUB1vkNtAhqvh7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487</v>
      </c>
      <c r="AP7" s="272"/>
      <c r="AQ7" s="273" t="s">
        <v>488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489</v>
      </c>
      <c r="AQ8" s="279" t="s">
        <v>490</v>
      </c>
      <c r="AR8" s="280" t="s">
        <v>491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492</v>
      </c>
      <c r="AL9" s="1117"/>
      <c r="AM9" s="1117"/>
      <c r="AN9" s="1118"/>
      <c r="AO9" s="281">
        <v>1672852</v>
      </c>
      <c r="AP9" s="281">
        <v>113854</v>
      </c>
      <c r="AQ9" s="282">
        <v>111034</v>
      </c>
      <c r="AR9" s="283">
        <v>2.5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493</v>
      </c>
      <c r="AL10" s="1117"/>
      <c r="AM10" s="1117"/>
      <c r="AN10" s="1118"/>
      <c r="AO10" s="284">
        <v>326504</v>
      </c>
      <c r="AP10" s="284">
        <v>22222</v>
      </c>
      <c r="AQ10" s="285">
        <v>15617</v>
      </c>
      <c r="AR10" s="286">
        <v>42.3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494</v>
      </c>
      <c r="AL11" s="1117"/>
      <c r="AM11" s="1117"/>
      <c r="AN11" s="1118"/>
      <c r="AO11" s="284">
        <v>12928</v>
      </c>
      <c r="AP11" s="284">
        <v>880</v>
      </c>
      <c r="AQ11" s="285">
        <v>1538</v>
      </c>
      <c r="AR11" s="286">
        <v>-42.8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495</v>
      </c>
      <c r="AL12" s="1117"/>
      <c r="AM12" s="1117"/>
      <c r="AN12" s="1118"/>
      <c r="AO12" s="284" t="s">
        <v>496</v>
      </c>
      <c r="AP12" s="284" t="s">
        <v>496</v>
      </c>
      <c r="AQ12" s="285">
        <v>0</v>
      </c>
      <c r="AR12" s="286" t="s">
        <v>496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497</v>
      </c>
      <c r="AL13" s="1117"/>
      <c r="AM13" s="1117"/>
      <c r="AN13" s="1118"/>
      <c r="AO13" s="284">
        <v>66690</v>
      </c>
      <c r="AP13" s="284">
        <v>4539</v>
      </c>
      <c r="AQ13" s="285">
        <v>4378</v>
      </c>
      <c r="AR13" s="286">
        <v>3.7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498</v>
      </c>
      <c r="AL14" s="1117"/>
      <c r="AM14" s="1117"/>
      <c r="AN14" s="1118"/>
      <c r="AO14" s="284">
        <v>12460</v>
      </c>
      <c r="AP14" s="284">
        <v>848</v>
      </c>
      <c r="AQ14" s="285">
        <v>2499</v>
      </c>
      <c r="AR14" s="286">
        <v>-66.099999999999994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499</v>
      </c>
      <c r="AL15" s="1120"/>
      <c r="AM15" s="1120"/>
      <c r="AN15" s="1121"/>
      <c r="AO15" s="284">
        <v>-109310</v>
      </c>
      <c r="AP15" s="284">
        <v>-7440</v>
      </c>
      <c r="AQ15" s="285">
        <v>-6867</v>
      </c>
      <c r="AR15" s="286">
        <v>8.3000000000000007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1982124</v>
      </c>
      <c r="AP16" s="284">
        <v>134903</v>
      </c>
      <c r="AQ16" s="285">
        <v>128199</v>
      </c>
      <c r="AR16" s="286">
        <v>5.2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501</v>
      </c>
      <c r="AP20" s="293" t="s">
        <v>502</v>
      </c>
      <c r="AQ20" s="294" t="s">
        <v>503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504</v>
      </c>
      <c r="AL21" s="1123"/>
      <c r="AM21" s="1123"/>
      <c r="AN21" s="1124"/>
      <c r="AO21" s="297">
        <v>11.23</v>
      </c>
      <c r="AP21" s="298">
        <v>10.85</v>
      </c>
      <c r="AQ21" s="299">
        <v>0.38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505</v>
      </c>
      <c r="AL22" s="1123"/>
      <c r="AM22" s="1123"/>
      <c r="AN22" s="1124"/>
      <c r="AO22" s="302">
        <v>96.1</v>
      </c>
      <c r="AP22" s="303">
        <v>96.2</v>
      </c>
      <c r="AQ22" s="304">
        <v>-0.1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506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507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487</v>
      </c>
      <c r="AP30" s="272"/>
      <c r="AQ30" s="273" t="s">
        <v>488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489</v>
      </c>
      <c r="AQ31" s="279" t="s">
        <v>490</v>
      </c>
      <c r="AR31" s="280" t="s">
        <v>491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509</v>
      </c>
      <c r="AL32" s="1131"/>
      <c r="AM32" s="1131"/>
      <c r="AN32" s="1132"/>
      <c r="AO32" s="312">
        <v>1346362</v>
      </c>
      <c r="AP32" s="312">
        <v>91633</v>
      </c>
      <c r="AQ32" s="313">
        <v>62185</v>
      </c>
      <c r="AR32" s="314">
        <v>47.4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510</v>
      </c>
      <c r="AL33" s="1131"/>
      <c r="AM33" s="1131"/>
      <c r="AN33" s="1132"/>
      <c r="AO33" s="312" t="s">
        <v>496</v>
      </c>
      <c r="AP33" s="312" t="s">
        <v>496</v>
      </c>
      <c r="AQ33" s="313" t="s">
        <v>496</v>
      </c>
      <c r="AR33" s="314" t="s">
        <v>496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511</v>
      </c>
      <c r="AL34" s="1131"/>
      <c r="AM34" s="1131"/>
      <c r="AN34" s="1132"/>
      <c r="AO34" s="312" t="s">
        <v>496</v>
      </c>
      <c r="AP34" s="312" t="s">
        <v>496</v>
      </c>
      <c r="AQ34" s="313" t="s">
        <v>496</v>
      </c>
      <c r="AR34" s="314" t="s">
        <v>496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512</v>
      </c>
      <c r="AL35" s="1131"/>
      <c r="AM35" s="1131"/>
      <c r="AN35" s="1132"/>
      <c r="AO35" s="312">
        <v>548676</v>
      </c>
      <c r="AP35" s="312">
        <v>37343</v>
      </c>
      <c r="AQ35" s="313">
        <v>15497</v>
      </c>
      <c r="AR35" s="314">
        <v>141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513</v>
      </c>
      <c r="AL36" s="1131"/>
      <c r="AM36" s="1131"/>
      <c r="AN36" s="1132"/>
      <c r="AO36" s="312">
        <v>66488</v>
      </c>
      <c r="AP36" s="312">
        <v>4525</v>
      </c>
      <c r="AQ36" s="313">
        <v>3842</v>
      </c>
      <c r="AR36" s="314">
        <v>17.8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514</v>
      </c>
      <c r="AL37" s="1131"/>
      <c r="AM37" s="1131"/>
      <c r="AN37" s="1132"/>
      <c r="AO37" s="312">
        <v>8421</v>
      </c>
      <c r="AP37" s="312">
        <v>573</v>
      </c>
      <c r="AQ37" s="313">
        <v>306</v>
      </c>
      <c r="AR37" s="314">
        <v>87.3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515</v>
      </c>
      <c r="AL38" s="1134"/>
      <c r="AM38" s="1134"/>
      <c r="AN38" s="1135"/>
      <c r="AO38" s="315" t="s">
        <v>496</v>
      </c>
      <c r="AP38" s="315" t="s">
        <v>496</v>
      </c>
      <c r="AQ38" s="316">
        <v>4</v>
      </c>
      <c r="AR38" s="304" t="s">
        <v>496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516</v>
      </c>
      <c r="AL39" s="1134"/>
      <c r="AM39" s="1134"/>
      <c r="AN39" s="1135"/>
      <c r="AO39" s="312">
        <v>-30410</v>
      </c>
      <c r="AP39" s="312">
        <v>-2070</v>
      </c>
      <c r="AQ39" s="313">
        <v>-2250</v>
      </c>
      <c r="AR39" s="314">
        <v>-8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517</v>
      </c>
      <c r="AL40" s="1131"/>
      <c r="AM40" s="1131"/>
      <c r="AN40" s="1132"/>
      <c r="AO40" s="312">
        <v>-1266220</v>
      </c>
      <c r="AP40" s="312">
        <v>-86178</v>
      </c>
      <c r="AQ40" s="313">
        <v>-52332</v>
      </c>
      <c r="AR40" s="314">
        <v>64.7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673317</v>
      </c>
      <c r="AP41" s="312">
        <v>45826</v>
      </c>
      <c r="AQ41" s="313">
        <v>27253</v>
      </c>
      <c r="AR41" s="314">
        <v>68.2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487</v>
      </c>
      <c r="AN49" s="1127" t="s">
        <v>520</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521</v>
      </c>
      <c r="AO50" s="329" t="s">
        <v>522</v>
      </c>
      <c r="AP50" s="330" t="s">
        <v>523</v>
      </c>
      <c r="AQ50" s="331" t="s">
        <v>524</v>
      </c>
      <c r="AR50" s="332" t="s">
        <v>525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526</v>
      </c>
      <c r="AL51" s="325"/>
      <c r="AM51" s="333">
        <v>2781721</v>
      </c>
      <c r="AN51" s="334">
        <v>177236</v>
      </c>
      <c r="AO51" s="335">
        <v>6.2</v>
      </c>
      <c r="AP51" s="336">
        <v>87464</v>
      </c>
      <c r="AQ51" s="337">
        <v>19</v>
      </c>
      <c r="AR51" s="338">
        <v>-12.8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527</v>
      </c>
      <c r="AM52" s="341">
        <v>2515718</v>
      </c>
      <c r="AN52" s="342">
        <v>160288</v>
      </c>
      <c r="AO52" s="343">
        <v>9</v>
      </c>
      <c r="AP52" s="344">
        <v>47479</v>
      </c>
      <c r="AQ52" s="345">
        <v>10.199999999999999</v>
      </c>
      <c r="AR52" s="346">
        <v>-1.2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528</v>
      </c>
      <c r="AL53" s="325"/>
      <c r="AM53" s="333">
        <v>690809</v>
      </c>
      <c r="AN53" s="334">
        <v>44571</v>
      </c>
      <c r="AO53" s="335">
        <v>-74.900000000000006</v>
      </c>
      <c r="AP53" s="336">
        <v>117234</v>
      </c>
      <c r="AQ53" s="337">
        <v>34</v>
      </c>
      <c r="AR53" s="338">
        <v>-108.9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527</v>
      </c>
      <c r="AM54" s="341">
        <v>452550</v>
      </c>
      <c r="AN54" s="342">
        <v>29199</v>
      </c>
      <c r="AO54" s="343">
        <v>-81.8</v>
      </c>
      <c r="AP54" s="344">
        <v>59796</v>
      </c>
      <c r="AQ54" s="345">
        <v>25.9</v>
      </c>
      <c r="AR54" s="346">
        <v>-107.7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529</v>
      </c>
      <c r="AL55" s="325"/>
      <c r="AM55" s="333">
        <v>748769</v>
      </c>
      <c r="AN55" s="334">
        <v>49274</v>
      </c>
      <c r="AO55" s="335">
        <v>10.6</v>
      </c>
      <c r="AP55" s="336">
        <v>97758</v>
      </c>
      <c r="AQ55" s="337">
        <v>-16.600000000000001</v>
      </c>
      <c r="AR55" s="338">
        <v>27.2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527</v>
      </c>
      <c r="AM56" s="341">
        <v>542959</v>
      </c>
      <c r="AN56" s="342">
        <v>35730</v>
      </c>
      <c r="AO56" s="343">
        <v>22.4</v>
      </c>
      <c r="AP56" s="344">
        <v>45946</v>
      </c>
      <c r="AQ56" s="345">
        <v>-23.2</v>
      </c>
      <c r="AR56" s="346">
        <v>45.6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530</v>
      </c>
      <c r="AL57" s="325"/>
      <c r="AM57" s="333">
        <v>457221</v>
      </c>
      <c r="AN57" s="334">
        <v>30530</v>
      </c>
      <c r="AO57" s="335">
        <v>-38</v>
      </c>
      <c r="AP57" s="336">
        <v>91338</v>
      </c>
      <c r="AQ57" s="337">
        <v>-6.6</v>
      </c>
      <c r="AR57" s="338">
        <v>-31.4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527</v>
      </c>
      <c r="AM58" s="341">
        <v>368106</v>
      </c>
      <c r="AN58" s="342">
        <v>24580</v>
      </c>
      <c r="AO58" s="343">
        <v>-31.2</v>
      </c>
      <c r="AP58" s="344">
        <v>43989</v>
      </c>
      <c r="AQ58" s="345">
        <v>-4.3</v>
      </c>
      <c r="AR58" s="346">
        <v>-26.9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531</v>
      </c>
      <c r="AL59" s="325"/>
      <c r="AM59" s="333">
        <v>511104</v>
      </c>
      <c r="AN59" s="334">
        <v>34786</v>
      </c>
      <c r="AO59" s="335">
        <v>13.9</v>
      </c>
      <c r="AP59" s="336">
        <v>103975</v>
      </c>
      <c r="AQ59" s="337">
        <v>13.8</v>
      </c>
      <c r="AR59" s="338">
        <v>0.1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527</v>
      </c>
      <c r="AM60" s="341">
        <v>389545</v>
      </c>
      <c r="AN60" s="342">
        <v>26512</v>
      </c>
      <c r="AO60" s="343">
        <v>7.9</v>
      </c>
      <c r="AP60" s="344">
        <v>52698</v>
      </c>
      <c r="AQ60" s="345">
        <v>19.8</v>
      </c>
      <c r="AR60" s="346">
        <v>-11.9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532</v>
      </c>
      <c r="AL61" s="347"/>
      <c r="AM61" s="348">
        <v>1037925</v>
      </c>
      <c r="AN61" s="349">
        <v>67279</v>
      </c>
      <c r="AO61" s="350">
        <v>-16.399999999999999</v>
      </c>
      <c r="AP61" s="351">
        <v>99554</v>
      </c>
      <c r="AQ61" s="352">
        <v>8.6999999999999993</v>
      </c>
      <c r="AR61" s="338">
        <v>-25.1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527</v>
      </c>
      <c r="AM62" s="341">
        <v>853776</v>
      </c>
      <c r="AN62" s="342">
        <v>55262</v>
      </c>
      <c r="AO62" s="343">
        <v>-14.7</v>
      </c>
      <c r="AP62" s="344">
        <v>49982</v>
      </c>
      <c r="AQ62" s="345">
        <v>5.7</v>
      </c>
      <c r="AR62" s="346">
        <v>-20.399999999999999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Q2aZURwKV6aBbvLMhm8RNgZuAdeVs0sUocAYv5cYYRzPnvYQVakfkPk29ZMU5bk5NBbaDvmD+cjil60cnXNhFg==" saltValue="6ISDhoi3mbCYKz7g6ykd6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484</v>
      </c>
    </row>
    <row r="121" spans="125:125" ht="13.5" hidden="1" customHeight="1" x14ac:dyDescent="0.2">
      <c r="DU121" s="259"/>
    </row>
  </sheetData>
  <sheetProtection algorithmName="SHA-512" hashValue="hpCDl9DktkZLbcxEeAnyvb2UUSla1axFIahSMvkbc1z19cIYM6itftQzA5c2kmMzHaJ37fYy13uvxd1nw5pTCA==" saltValue="TS+hryzuWxLBAjcRGxTW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2"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484</v>
      </c>
    </row>
  </sheetData>
  <sheetProtection algorithmName="SHA-512" hashValue="pT/LZl0JwoJeDuATFm06n310ZRbLY1g1USvEHiYhdaqEFfsvwKtS5bRhqkWs9YXbW3eISYBT5G42XX7uq8RiUQ==" saltValue="F9pnnPZrV9f5SvJt4VOi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534</v>
      </c>
      <c r="G46" s="8" t="s">
        <v>535</v>
      </c>
      <c r="H46" s="8" t="s">
        <v>536</v>
      </c>
      <c r="I46" s="8" t="s">
        <v>537</v>
      </c>
      <c r="J46" s="9" t="s">
        <v>538</v>
      </c>
    </row>
    <row r="47" spans="2:10" ht="57.75" customHeight="1" x14ac:dyDescent="0.2">
      <c r="B47" s="10"/>
      <c r="C47" s="1139" t="s">
        <v>3</v>
      </c>
      <c r="D47" s="1139"/>
      <c r="E47" s="1140"/>
      <c r="F47" s="11">
        <v>32.35</v>
      </c>
      <c r="G47" s="12">
        <v>31.14</v>
      </c>
      <c r="H47" s="12">
        <v>31.91</v>
      </c>
      <c r="I47" s="12">
        <v>33.07</v>
      </c>
      <c r="J47" s="13">
        <v>31.75</v>
      </c>
    </row>
    <row r="48" spans="2:10" ht="57.75" customHeight="1" x14ac:dyDescent="0.2">
      <c r="B48" s="14"/>
      <c r="C48" s="1141" t="s">
        <v>4</v>
      </c>
      <c r="D48" s="1141"/>
      <c r="E48" s="1142"/>
      <c r="F48" s="15">
        <v>4.4400000000000004</v>
      </c>
      <c r="G48" s="16">
        <v>4.41</v>
      </c>
      <c r="H48" s="16">
        <v>3.45</v>
      </c>
      <c r="I48" s="16">
        <v>6.2</v>
      </c>
      <c r="J48" s="17">
        <v>4.87</v>
      </c>
    </row>
    <row r="49" spans="2:10" ht="57.75" customHeight="1" thickBot="1" x14ac:dyDescent="0.25">
      <c r="B49" s="18"/>
      <c r="C49" s="1143" t="s">
        <v>5</v>
      </c>
      <c r="D49" s="1143"/>
      <c r="E49" s="1144"/>
      <c r="F49" s="19" t="s">
        <v>539</v>
      </c>
      <c r="G49" s="20" t="s">
        <v>540</v>
      </c>
      <c r="H49" s="20">
        <v>1.28</v>
      </c>
      <c r="I49" s="20">
        <v>3.42</v>
      </c>
      <c r="J49" s="21" t="s">
        <v>541</v>
      </c>
    </row>
    <row r="50" spans="2:10" ht="13.2" x14ac:dyDescent="0.2"/>
  </sheetData>
  <sheetProtection algorithmName="SHA-512" hashValue="oYTr/ijvgcmK18By55HLvKeNXfAzgPhsB/wDC3uHQcu5wmpEkE9AoiTr50mBS5iwStf1eULE95NEyQX5HIBZsA==" saltValue="sFsfM8+yz/URZmPoIf8n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534</v>
      </c>
      <c r="G33" s="29" t="s">
        <v>535</v>
      </c>
      <c r="H33" s="29" t="s">
        <v>536</v>
      </c>
      <c r="I33" s="29" t="s">
        <v>537</v>
      </c>
      <c r="J33" s="30" t="s">
        <v>538</v>
      </c>
      <c r="K33" s="22"/>
      <c r="L33" s="22"/>
      <c r="M33" s="22"/>
      <c r="N33" s="22"/>
      <c r="O33" s="22"/>
      <c r="P33" s="22"/>
    </row>
    <row r="34" spans="1:16" ht="39" customHeight="1" x14ac:dyDescent="0.2">
      <c r="A34" s="22"/>
      <c r="B34" s="31"/>
      <c r="C34" s="1151" t="s">
        <v>542</v>
      </c>
      <c r="D34" s="1151"/>
      <c r="E34" s="1152"/>
      <c r="F34" s="32">
        <v>4.3600000000000003</v>
      </c>
      <c r="G34" s="33">
        <v>4.33</v>
      </c>
      <c r="H34" s="33">
        <v>3.32</v>
      </c>
      <c r="I34" s="33">
        <v>6.12</v>
      </c>
      <c r="J34" s="34">
        <v>4.78</v>
      </c>
      <c r="K34" s="22"/>
      <c r="L34" s="22"/>
      <c r="M34" s="22"/>
      <c r="N34" s="22"/>
      <c r="O34" s="22"/>
      <c r="P34" s="22"/>
    </row>
    <row r="35" spans="1:16" ht="39" customHeight="1" x14ac:dyDescent="0.2">
      <c r="A35" s="22"/>
      <c r="B35" s="35"/>
      <c r="C35" s="1145" t="s">
        <v>543</v>
      </c>
      <c r="D35" s="1146"/>
      <c r="E35" s="1147"/>
      <c r="F35" s="36">
        <v>1.69</v>
      </c>
      <c r="G35" s="37">
        <v>1.02</v>
      </c>
      <c r="H35" s="37">
        <v>1.5</v>
      </c>
      <c r="I35" s="37">
        <v>4.2</v>
      </c>
      <c r="J35" s="38">
        <v>4.72</v>
      </c>
      <c r="K35" s="22"/>
      <c r="L35" s="22"/>
      <c r="M35" s="22"/>
      <c r="N35" s="22"/>
      <c r="O35" s="22"/>
      <c r="P35" s="22"/>
    </row>
    <row r="36" spans="1:16" ht="39" customHeight="1" x14ac:dyDescent="0.2">
      <c r="A36" s="22"/>
      <c r="B36" s="35"/>
      <c r="C36" s="1145" t="s">
        <v>544</v>
      </c>
      <c r="D36" s="1146"/>
      <c r="E36" s="1147"/>
      <c r="F36" s="36">
        <v>2.61</v>
      </c>
      <c r="G36" s="37">
        <v>2.76</v>
      </c>
      <c r="H36" s="37">
        <v>2.81</v>
      </c>
      <c r="I36" s="37">
        <v>2.95</v>
      </c>
      <c r="J36" s="38">
        <v>3.1</v>
      </c>
      <c r="K36" s="22"/>
      <c r="L36" s="22"/>
      <c r="M36" s="22"/>
      <c r="N36" s="22"/>
      <c r="O36" s="22"/>
      <c r="P36" s="22"/>
    </row>
    <row r="37" spans="1:16" ht="39" customHeight="1" x14ac:dyDescent="0.2">
      <c r="A37" s="22"/>
      <c r="B37" s="35"/>
      <c r="C37" s="1145" t="s">
        <v>545</v>
      </c>
      <c r="D37" s="1146"/>
      <c r="E37" s="1147"/>
      <c r="F37" s="36">
        <v>0.46</v>
      </c>
      <c r="G37" s="37">
        <v>0.59</v>
      </c>
      <c r="H37" s="37">
        <v>0.7</v>
      </c>
      <c r="I37" s="37">
        <v>0.32</v>
      </c>
      <c r="J37" s="38">
        <v>0.42</v>
      </c>
      <c r="K37" s="22"/>
      <c r="L37" s="22"/>
      <c r="M37" s="22"/>
      <c r="N37" s="22"/>
      <c r="O37" s="22"/>
      <c r="P37" s="22"/>
    </row>
    <row r="38" spans="1:16" ht="39" customHeight="1" x14ac:dyDescent="0.2">
      <c r="A38" s="22"/>
      <c r="B38" s="35"/>
      <c r="C38" s="1145" t="s">
        <v>546</v>
      </c>
      <c r="D38" s="1146"/>
      <c r="E38" s="1147"/>
      <c r="F38" s="36">
        <v>0.09</v>
      </c>
      <c r="G38" s="37">
        <v>0.17</v>
      </c>
      <c r="H38" s="37">
        <v>0.06</v>
      </c>
      <c r="I38" s="37">
        <v>0</v>
      </c>
      <c r="J38" s="38">
        <v>0.39</v>
      </c>
      <c r="K38" s="22"/>
      <c r="L38" s="22"/>
      <c r="M38" s="22"/>
      <c r="N38" s="22"/>
      <c r="O38" s="22"/>
      <c r="P38" s="22"/>
    </row>
    <row r="39" spans="1:16" ht="39" customHeight="1" x14ac:dyDescent="0.2">
      <c r="A39" s="22"/>
      <c r="B39" s="35"/>
      <c r="C39" s="1145" t="s">
        <v>547</v>
      </c>
      <c r="D39" s="1146"/>
      <c r="E39" s="1147"/>
      <c r="F39" s="36">
        <v>0.35</v>
      </c>
      <c r="G39" s="37">
        <v>0.53</v>
      </c>
      <c r="H39" s="37">
        <v>0.57999999999999996</v>
      </c>
      <c r="I39" s="37">
        <v>0.63</v>
      </c>
      <c r="J39" s="38">
        <v>0.36</v>
      </c>
      <c r="K39" s="22"/>
      <c r="L39" s="22"/>
      <c r="M39" s="22"/>
      <c r="N39" s="22"/>
      <c r="O39" s="22"/>
      <c r="P39" s="22"/>
    </row>
    <row r="40" spans="1:16" ht="39" customHeight="1" x14ac:dyDescent="0.2">
      <c r="A40" s="22"/>
      <c r="B40" s="35"/>
      <c r="C40" s="1145" t="s">
        <v>548</v>
      </c>
      <c r="D40" s="1146"/>
      <c r="E40" s="1147"/>
      <c r="F40" s="36">
        <v>0.01</v>
      </c>
      <c r="G40" s="37">
        <v>0.01</v>
      </c>
      <c r="H40" s="37">
        <v>0.01</v>
      </c>
      <c r="I40" s="37">
        <v>0.03</v>
      </c>
      <c r="J40" s="38">
        <v>0.09</v>
      </c>
      <c r="K40" s="22"/>
      <c r="L40" s="22"/>
      <c r="M40" s="22"/>
      <c r="N40" s="22"/>
      <c r="O40" s="22"/>
      <c r="P40" s="22"/>
    </row>
    <row r="41" spans="1:16" ht="39" customHeight="1" x14ac:dyDescent="0.2">
      <c r="A41" s="22"/>
      <c r="B41" s="35"/>
      <c r="C41" s="1145" t="s">
        <v>549</v>
      </c>
      <c r="D41" s="1146"/>
      <c r="E41" s="1147"/>
      <c r="F41" s="36">
        <v>0.01</v>
      </c>
      <c r="G41" s="37">
        <v>0.01</v>
      </c>
      <c r="H41" s="37">
        <v>0.01</v>
      </c>
      <c r="I41" s="37">
        <v>0.01</v>
      </c>
      <c r="J41" s="38">
        <v>0.04</v>
      </c>
      <c r="K41" s="22"/>
      <c r="L41" s="22"/>
      <c r="M41" s="22"/>
      <c r="N41" s="22"/>
      <c r="O41" s="22"/>
      <c r="P41" s="22"/>
    </row>
    <row r="42" spans="1:16" ht="39" customHeight="1" x14ac:dyDescent="0.2">
      <c r="A42" s="22"/>
      <c r="B42" s="39"/>
      <c r="C42" s="1145" t="s">
        <v>550</v>
      </c>
      <c r="D42" s="1146"/>
      <c r="E42" s="1147"/>
      <c r="F42" s="36" t="s">
        <v>496</v>
      </c>
      <c r="G42" s="37" t="s">
        <v>496</v>
      </c>
      <c r="H42" s="37" t="s">
        <v>496</v>
      </c>
      <c r="I42" s="37" t="s">
        <v>496</v>
      </c>
      <c r="J42" s="38" t="s">
        <v>496</v>
      </c>
      <c r="K42" s="22"/>
      <c r="L42" s="22"/>
      <c r="M42" s="22"/>
      <c r="N42" s="22"/>
      <c r="O42" s="22"/>
      <c r="P42" s="22"/>
    </row>
    <row r="43" spans="1:16" ht="39" customHeight="1" thickBot="1" x14ac:dyDescent="0.25">
      <c r="A43" s="22"/>
      <c r="B43" s="40"/>
      <c r="C43" s="1148" t="s">
        <v>551</v>
      </c>
      <c r="D43" s="1149"/>
      <c r="E43" s="1150"/>
      <c r="F43" s="41">
        <v>0.11</v>
      </c>
      <c r="G43" s="42">
        <v>0.13</v>
      </c>
      <c r="H43" s="42">
        <v>0.18</v>
      </c>
      <c r="I43" s="42">
        <v>0.11</v>
      </c>
      <c r="J43" s="43">
        <v>0.13</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ujler77CuYupWxctExSh+M4M1KyAOh/jDI1olljhEZjmtG/dGEHdEYqF98UVW/45hb+2DN2nmiAF3bor4b16A==" saltValue="QRe4n9zn07A3jwMm6/Jn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1039</v>
      </c>
      <c r="L45" s="60">
        <v>1115</v>
      </c>
      <c r="M45" s="60">
        <v>1180</v>
      </c>
      <c r="N45" s="60">
        <v>1282</v>
      </c>
      <c r="O45" s="61">
        <v>1346</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496</v>
      </c>
      <c r="L46" s="64" t="s">
        <v>496</v>
      </c>
      <c r="M46" s="64" t="s">
        <v>496</v>
      </c>
      <c r="N46" s="64" t="s">
        <v>496</v>
      </c>
      <c r="O46" s="65" t="s">
        <v>496</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496</v>
      </c>
      <c r="L47" s="64" t="s">
        <v>496</v>
      </c>
      <c r="M47" s="64" t="s">
        <v>496</v>
      </c>
      <c r="N47" s="64" t="s">
        <v>496</v>
      </c>
      <c r="O47" s="65" t="s">
        <v>496</v>
      </c>
      <c r="P47" s="48"/>
      <c r="Q47" s="48"/>
      <c r="R47" s="48"/>
      <c r="S47" s="48"/>
      <c r="T47" s="48"/>
      <c r="U47" s="48"/>
    </row>
    <row r="48" spans="1:21" ht="30.75" customHeight="1" x14ac:dyDescent="0.2">
      <c r="A48" s="48"/>
      <c r="B48" s="1155"/>
      <c r="C48" s="1156"/>
      <c r="D48" s="62"/>
      <c r="E48" s="1161" t="s">
        <v>13</v>
      </c>
      <c r="F48" s="1161"/>
      <c r="G48" s="1161"/>
      <c r="H48" s="1161"/>
      <c r="I48" s="1161"/>
      <c r="J48" s="1162"/>
      <c r="K48" s="63">
        <v>567</v>
      </c>
      <c r="L48" s="64">
        <v>541</v>
      </c>
      <c r="M48" s="64">
        <v>587</v>
      </c>
      <c r="N48" s="64">
        <v>525</v>
      </c>
      <c r="O48" s="65">
        <v>549</v>
      </c>
      <c r="P48" s="48"/>
      <c r="Q48" s="48"/>
      <c r="R48" s="48"/>
      <c r="S48" s="48"/>
      <c r="T48" s="48"/>
      <c r="U48" s="48"/>
    </row>
    <row r="49" spans="1:21" ht="30.75" customHeight="1" x14ac:dyDescent="0.2">
      <c r="A49" s="48"/>
      <c r="B49" s="1155"/>
      <c r="C49" s="1156"/>
      <c r="D49" s="62"/>
      <c r="E49" s="1161" t="s">
        <v>14</v>
      </c>
      <c r="F49" s="1161"/>
      <c r="G49" s="1161"/>
      <c r="H49" s="1161"/>
      <c r="I49" s="1161"/>
      <c r="J49" s="1162"/>
      <c r="K49" s="63">
        <v>61</v>
      </c>
      <c r="L49" s="64">
        <v>55</v>
      </c>
      <c r="M49" s="64">
        <v>59</v>
      </c>
      <c r="N49" s="64">
        <v>69</v>
      </c>
      <c r="O49" s="65">
        <v>66</v>
      </c>
      <c r="P49" s="48"/>
      <c r="Q49" s="48"/>
      <c r="R49" s="48"/>
      <c r="S49" s="48"/>
      <c r="T49" s="48"/>
      <c r="U49" s="48"/>
    </row>
    <row r="50" spans="1:21" ht="30.75" customHeight="1" x14ac:dyDescent="0.2">
      <c r="A50" s="48"/>
      <c r="B50" s="1155"/>
      <c r="C50" s="1156"/>
      <c r="D50" s="62"/>
      <c r="E50" s="1161" t="s">
        <v>15</v>
      </c>
      <c r="F50" s="1161"/>
      <c r="G50" s="1161"/>
      <c r="H50" s="1161"/>
      <c r="I50" s="1161"/>
      <c r="J50" s="1162"/>
      <c r="K50" s="63">
        <v>10</v>
      </c>
      <c r="L50" s="64">
        <v>9</v>
      </c>
      <c r="M50" s="64">
        <v>10</v>
      </c>
      <c r="N50" s="64">
        <v>9</v>
      </c>
      <c r="O50" s="65">
        <v>8</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496</v>
      </c>
      <c r="L51" s="64" t="s">
        <v>496</v>
      </c>
      <c r="M51" s="64" t="s">
        <v>496</v>
      </c>
      <c r="N51" s="64" t="s">
        <v>496</v>
      </c>
      <c r="O51" s="65" t="s">
        <v>496</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1205</v>
      </c>
      <c r="L52" s="64">
        <v>1219</v>
      </c>
      <c r="M52" s="64">
        <v>1233</v>
      </c>
      <c r="N52" s="64">
        <v>1273</v>
      </c>
      <c r="O52" s="65">
        <v>1296</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472</v>
      </c>
      <c r="L53" s="69">
        <v>501</v>
      </c>
      <c r="M53" s="69">
        <v>603</v>
      </c>
      <c r="N53" s="69">
        <v>612</v>
      </c>
      <c r="O53" s="70">
        <v>673</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552</v>
      </c>
      <c r="L57" s="81" t="s">
        <v>553</v>
      </c>
      <c r="M57" s="81" t="s">
        <v>554</v>
      </c>
      <c r="N57" s="81" t="s">
        <v>555</v>
      </c>
      <c r="O57" s="82" t="s">
        <v>556</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2"/>
    <row r="66" s="49" customFormat="1" ht="12.6" hidden="1" customHeight="1" x14ac:dyDescent="0.2"/>
    <row r="67" s="49" customFormat="1" ht="12.6" hidden="1" customHeight="1" x14ac:dyDescent="0.2"/>
    <row r="68" s="49" customFormat="1" ht="12.6" hidden="1" customHeight="1" x14ac:dyDescent="0.2"/>
    <row r="69" s="49" customFormat="1" ht="12.6" hidden="1" customHeight="1" x14ac:dyDescent="0.2"/>
    <row r="70" s="49" customFormat="1" ht="12.6" hidden="1" customHeight="1" x14ac:dyDescent="0.2"/>
  </sheetData>
  <sheetProtection algorithmName="SHA-512" hashValue="ETSaLdHS6chli2ThhjyrG2xmZNnSIh3T6tf6J5kNL3DBD/ZzkvTKvAVEY4R/oY+r8C6NlkFeDhQI5Ptgkm65ew==" saltValue="bblfJ5nYxm9c15mDkbNeO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s="96"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534</v>
      </c>
      <c r="J40" s="103" t="s">
        <v>535</v>
      </c>
      <c r="K40" s="103" t="s">
        <v>536</v>
      </c>
      <c r="L40" s="103" t="s">
        <v>537</v>
      </c>
      <c r="M40" s="104" t="s">
        <v>538</v>
      </c>
    </row>
    <row r="41" spans="2:13" ht="27.75" customHeight="1" x14ac:dyDescent="0.2">
      <c r="B41" s="1184" t="s">
        <v>30</v>
      </c>
      <c r="C41" s="1185"/>
      <c r="D41" s="105"/>
      <c r="E41" s="1190" t="s">
        <v>31</v>
      </c>
      <c r="F41" s="1190"/>
      <c r="G41" s="1190"/>
      <c r="H41" s="1191"/>
      <c r="I41" s="355">
        <v>14840</v>
      </c>
      <c r="J41" s="356">
        <v>14438</v>
      </c>
      <c r="K41" s="356">
        <v>13937</v>
      </c>
      <c r="L41" s="356">
        <v>13065</v>
      </c>
      <c r="M41" s="357">
        <v>12100</v>
      </c>
    </row>
    <row r="42" spans="2:13" ht="27.75" customHeight="1" x14ac:dyDescent="0.2">
      <c r="B42" s="1186"/>
      <c r="C42" s="1187"/>
      <c r="D42" s="106"/>
      <c r="E42" s="1192" t="s">
        <v>32</v>
      </c>
      <c r="F42" s="1192"/>
      <c r="G42" s="1192"/>
      <c r="H42" s="1193"/>
      <c r="I42" s="358">
        <v>100</v>
      </c>
      <c r="J42" s="359">
        <v>92</v>
      </c>
      <c r="K42" s="359">
        <v>84</v>
      </c>
      <c r="L42" s="359">
        <v>77</v>
      </c>
      <c r="M42" s="360">
        <v>67</v>
      </c>
    </row>
    <row r="43" spans="2:13" ht="27.75" customHeight="1" x14ac:dyDescent="0.2">
      <c r="B43" s="1186"/>
      <c r="C43" s="1187"/>
      <c r="D43" s="106"/>
      <c r="E43" s="1192" t="s">
        <v>33</v>
      </c>
      <c r="F43" s="1192"/>
      <c r="G43" s="1192"/>
      <c r="H43" s="1193"/>
      <c r="I43" s="358">
        <v>7625</v>
      </c>
      <c r="J43" s="359">
        <v>7229</v>
      </c>
      <c r="K43" s="359">
        <v>7018</v>
      </c>
      <c r="L43" s="359">
        <v>6663</v>
      </c>
      <c r="M43" s="360">
        <v>6550</v>
      </c>
    </row>
    <row r="44" spans="2:13" ht="27.75" customHeight="1" x14ac:dyDescent="0.2">
      <c r="B44" s="1186"/>
      <c r="C44" s="1187"/>
      <c r="D44" s="106"/>
      <c r="E44" s="1192" t="s">
        <v>34</v>
      </c>
      <c r="F44" s="1192"/>
      <c r="G44" s="1192"/>
      <c r="H44" s="1193"/>
      <c r="I44" s="358">
        <v>1006</v>
      </c>
      <c r="J44" s="359">
        <v>1026</v>
      </c>
      <c r="K44" s="359">
        <v>1007</v>
      </c>
      <c r="L44" s="359">
        <v>958</v>
      </c>
      <c r="M44" s="360">
        <v>848</v>
      </c>
    </row>
    <row r="45" spans="2:13" ht="27.75" customHeight="1" x14ac:dyDescent="0.2">
      <c r="B45" s="1186"/>
      <c r="C45" s="1187"/>
      <c r="D45" s="106"/>
      <c r="E45" s="1192" t="s">
        <v>35</v>
      </c>
      <c r="F45" s="1192"/>
      <c r="G45" s="1192"/>
      <c r="H45" s="1193"/>
      <c r="I45" s="358">
        <v>1606</v>
      </c>
      <c r="J45" s="359">
        <v>1606</v>
      </c>
      <c r="K45" s="359">
        <v>1592</v>
      </c>
      <c r="L45" s="359">
        <v>1600</v>
      </c>
      <c r="M45" s="360">
        <v>1576</v>
      </c>
    </row>
    <row r="46" spans="2:13" ht="27.75" customHeight="1" x14ac:dyDescent="0.2">
      <c r="B46" s="1186"/>
      <c r="C46" s="1187"/>
      <c r="D46" s="107"/>
      <c r="E46" s="1192" t="s">
        <v>36</v>
      </c>
      <c r="F46" s="1192"/>
      <c r="G46" s="1192"/>
      <c r="H46" s="1193"/>
      <c r="I46" s="358">
        <v>1</v>
      </c>
      <c r="J46" s="359">
        <v>1</v>
      </c>
      <c r="K46" s="359">
        <v>1</v>
      </c>
      <c r="L46" s="359">
        <v>0</v>
      </c>
      <c r="M46" s="360">
        <v>0</v>
      </c>
    </row>
    <row r="47" spans="2:13" ht="27.75" customHeight="1" x14ac:dyDescent="0.2">
      <c r="B47" s="1186"/>
      <c r="C47" s="1187"/>
      <c r="D47" s="108"/>
      <c r="E47" s="1194" t="s">
        <v>37</v>
      </c>
      <c r="F47" s="1195"/>
      <c r="G47" s="1195"/>
      <c r="H47" s="1196"/>
      <c r="I47" s="358" t="s">
        <v>496</v>
      </c>
      <c r="J47" s="359" t="s">
        <v>496</v>
      </c>
      <c r="K47" s="359" t="s">
        <v>496</v>
      </c>
      <c r="L47" s="359" t="s">
        <v>496</v>
      </c>
      <c r="M47" s="360" t="s">
        <v>496</v>
      </c>
    </row>
    <row r="48" spans="2:13" ht="27.75" customHeight="1" x14ac:dyDescent="0.2">
      <c r="B48" s="1186"/>
      <c r="C48" s="1187"/>
      <c r="D48" s="106"/>
      <c r="E48" s="1192" t="s">
        <v>38</v>
      </c>
      <c r="F48" s="1192"/>
      <c r="G48" s="1192"/>
      <c r="H48" s="1193"/>
      <c r="I48" s="358" t="s">
        <v>496</v>
      </c>
      <c r="J48" s="359" t="s">
        <v>496</v>
      </c>
      <c r="K48" s="359" t="s">
        <v>496</v>
      </c>
      <c r="L48" s="359" t="s">
        <v>496</v>
      </c>
      <c r="M48" s="360" t="s">
        <v>496</v>
      </c>
    </row>
    <row r="49" spans="2:13" ht="27.75" customHeight="1" x14ac:dyDescent="0.2">
      <c r="B49" s="1188"/>
      <c r="C49" s="1189"/>
      <c r="D49" s="106"/>
      <c r="E49" s="1192" t="s">
        <v>39</v>
      </c>
      <c r="F49" s="1192"/>
      <c r="G49" s="1192"/>
      <c r="H49" s="1193"/>
      <c r="I49" s="358" t="s">
        <v>496</v>
      </c>
      <c r="J49" s="359" t="s">
        <v>496</v>
      </c>
      <c r="K49" s="359" t="s">
        <v>496</v>
      </c>
      <c r="L49" s="359" t="s">
        <v>496</v>
      </c>
      <c r="M49" s="360" t="s">
        <v>496</v>
      </c>
    </row>
    <row r="50" spans="2:13" ht="27.75" customHeight="1" x14ac:dyDescent="0.2">
      <c r="B50" s="1197" t="s">
        <v>40</v>
      </c>
      <c r="C50" s="1198"/>
      <c r="D50" s="109"/>
      <c r="E50" s="1192" t="s">
        <v>41</v>
      </c>
      <c r="F50" s="1192"/>
      <c r="G50" s="1192"/>
      <c r="H50" s="1193"/>
      <c r="I50" s="358">
        <v>3018</v>
      </c>
      <c r="J50" s="359">
        <v>2984</v>
      </c>
      <c r="K50" s="359">
        <v>3140</v>
      </c>
      <c r="L50" s="359">
        <v>3211</v>
      </c>
      <c r="M50" s="360">
        <v>3242</v>
      </c>
    </row>
    <row r="51" spans="2:13" ht="27.75" customHeight="1" x14ac:dyDescent="0.2">
      <c r="B51" s="1186"/>
      <c r="C51" s="1187"/>
      <c r="D51" s="106"/>
      <c r="E51" s="1192" t="s">
        <v>42</v>
      </c>
      <c r="F51" s="1192"/>
      <c r="G51" s="1192"/>
      <c r="H51" s="1193"/>
      <c r="I51" s="358">
        <v>746</v>
      </c>
      <c r="J51" s="359">
        <v>598</v>
      </c>
      <c r="K51" s="359">
        <v>491</v>
      </c>
      <c r="L51" s="359">
        <v>376</v>
      </c>
      <c r="M51" s="360">
        <v>306</v>
      </c>
    </row>
    <row r="52" spans="2:13" ht="27.75" customHeight="1" x14ac:dyDescent="0.2">
      <c r="B52" s="1188"/>
      <c r="C52" s="1189"/>
      <c r="D52" s="106"/>
      <c r="E52" s="1192" t="s">
        <v>43</v>
      </c>
      <c r="F52" s="1192"/>
      <c r="G52" s="1192"/>
      <c r="H52" s="1193"/>
      <c r="I52" s="358">
        <v>15063</v>
      </c>
      <c r="J52" s="359">
        <v>14593</v>
      </c>
      <c r="K52" s="359">
        <v>13951</v>
      </c>
      <c r="L52" s="359">
        <v>13193</v>
      </c>
      <c r="M52" s="360">
        <v>12251</v>
      </c>
    </row>
    <row r="53" spans="2:13" ht="27.75" customHeight="1" thickBot="1" x14ac:dyDescent="0.25">
      <c r="B53" s="1199" t="s">
        <v>19</v>
      </c>
      <c r="C53" s="1200"/>
      <c r="D53" s="110"/>
      <c r="E53" s="1201" t="s">
        <v>44</v>
      </c>
      <c r="F53" s="1201"/>
      <c r="G53" s="1201"/>
      <c r="H53" s="1202"/>
      <c r="I53" s="361">
        <v>6349</v>
      </c>
      <c r="J53" s="362">
        <v>6217</v>
      </c>
      <c r="K53" s="362">
        <v>6057</v>
      </c>
      <c r="L53" s="362">
        <v>5583</v>
      </c>
      <c r="M53" s="363">
        <v>5342</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y2geTghx24pcTrYgmi4OvttTJlpN+TDCLqmMw/8e4RPAAG8Q5uZq9TUEf9CTQNdb4010iCBaSV/QX+edS4aFAw==" saltValue="AN8yIQQgNBLADW/ZoTGH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536</v>
      </c>
      <c r="G54" s="119" t="s">
        <v>537</v>
      </c>
      <c r="H54" s="120" t="s">
        <v>538</v>
      </c>
    </row>
    <row r="55" spans="2:8" ht="52.5" customHeight="1" x14ac:dyDescent="0.2">
      <c r="B55" s="121"/>
      <c r="C55" s="1211" t="s">
        <v>46</v>
      </c>
      <c r="D55" s="1211"/>
      <c r="E55" s="1212"/>
      <c r="F55" s="122">
        <v>1938</v>
      </c>
      <c r="G55" s="122">
        <v>1981</v>
      </c>
      <c r="H55" s="123">
        <v>1928</v>
      </c>
    </row>
    <row r="56" spans="2:8" ht="52.5" customHeight="1" x14ac:dyDescent="0.2">
      <c r="B56" s="124"/>
      <c r="C56" s="1213" t="s">
        <v>47</v>
      </c>
      <c r="D56" s="1213"/>
      <c r="E56" s="1214"/>
      <c r="F56" s="125">
        <v>341</v>
      </c>
      <c r="G56" s="125">
        <v>341</v>
      </c>
      <c r="H56" s="126">
        <v>308</v>
      </c>
    </row>
    <row r="57" spans="2:8" ht="53.25" customHeight="1" x14ac:dyDescent="0.2">
      <c r="B57" s="124"/>
      <c r="C57" s="1215" t="s">
        <v>48</v>
      </c>
      <c r="D57" s="1215"/>
      <c r="E57" s="1216"/>
      <c r="F57" s="127">
        <v>1639</v>
      </c>
      <c r="G57" s="127">
        <v>1565</v>
      </c>
      <c r="H57" s="128">
        <v>1642</v>
      </c>
    </row>
    <row r="58" spans="2:8" ht="45.75" customHeight="1" x14ac:dyDescent="0.2">
      <c r="B58" s="129"/>
      <c r="C58" s="1203" t="s">
        <v>578</v>
      </c>
      <c r="D58" s="1204"/>
      <c r="E58" s="1205"/>
      <c r="F58" s="130">
        <v>1001</v>
      </c>
      <c r="G58" s="130">
        <v>889</v>
      </c>
      <c r="H58" s="131">
        <v>889</v>
      </c>
    </row>
    <row r="59" spans="2:8" ht="45.75" customHeight="1" x14ac:dyDescent="0.2">
      <c r="B59" s="129"/>
      <c r="C59" s="1203" t="s">
        <v>579</v>
      </c>
      <c r="D59" s="1204"/>
      <c r="E59" s="1205"/>
      <c r="F59" s="130">
        <v>451</v>
      </c>
      <c r="G59" s="130">
        <v>451</v>
      </c>
      <c r="H59" s="131">
        <v>451</v>
      </c>
    </row>
    <row r="60" spans="2:8" ht="45.75" customHeight="1" x14ac:dyDescent="0.2">
      <c r="B60" s="129"/>
      <c r="C60" s="1203" t="s">
        <v>580</v>
      </c>
      <c r="D60" s="1204"/>
      <c r="E60" s="1205"/>
      <c r="F60" s="130">
        <v>60</v>
      </c>
      <c r="G60" s="130">
        <v>90</v>
      </c>
      <c r="H60" s="131">
        <v>120</v>
      </c>
    </row>
    <row r="61" spans="2:8" ht="45.75" customHeight="1" x14ac:dyDescent="0.2">
      <c r="B61" s="129"/>
      <c r="C61" s="1203" t="s">
        <v>581</v>
      </c>
      <c r="D61" s="1204"/>
      <c r="E61" s="1205"/>
      <c r="F61" s="130" t="s">
        <v>583</v>
      </c>
      <c r="G61" s="130" t="s">
        <v>583</v>
      </c>
      <c r="H61" s="131">
        <v>51</v>
      </c>
    </row>
    <row r="62" spans="2:8" ht="45.75" customHeight="1" thickBot="1" x14ac:dyDescent="0.25">
      <c r="B62" s="132"/>
      <c r="C62" s="1206" t="s">
        <v>582</v>
      </c>
      <c r="D62" s="1207"/>
      <c r="E62" s="1208"/>
      <c r="F62" s="133">
        <v>48</v>
      </c>
      <c r="G62" s="133">
        <v>46</v>
      </c>
      <c r="H62" s="134">
        <v>45</v>
      </c>
    </row>
    <row r="63" spans="2:8" ht="52.5" customHeight="1" thickBot="1" x14ac:dyDescent="0.25">
      <c r="B63" s="135"/>
      <c r="C63" s="1209" t="s">
        <v>49</v>
      </c>
      <c r="D63" s="1209"/>
      <c r="E63" s="1210"/>
      <c r="F63" s="136">
        <v>3918</v>
      </c>
      <c r="G63" s="136">
        <v>3887</v>
      </c>
      <c r="H63" s="137">
        <v>3878</v>
      </c>
    </row>
    <row r="64" spans="2:8" ht="13.2" x14ac:dyDescent="0.2"/>
  </sheetData>
  <sheetProtection algorithmName="SHA-512" hashValue="GCjKW5sNfuiCYALHOHxcW4PJv1XfUj5yO6zxibqaX3t3OmpGu8yJVKs5IFgeLw6ODeD/LW/zghjeZ7mnecQzAw==" saltValue="P7vuH7k3Jsqgdi+CIADA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533</v>
      </c>
      <c r="G2" s="151"/>
      <c r="H2" s="152"/>
    </row>
    <row r="3" spans="1:8" x14ac:dyDescent="0.2">
      <c r="A3" s="148" t="s">
        <v>526</v>
      </c>
      <c r="B3" s="153"/>
      <c r="C3" s="154"/>
      <c r="D3" s="155">
        <v>177236</v>
      </c>
      <c r="E3" s="156"/>
      <c r="F3" s="157">
        <v>87464</v>
      </c>
      <c r="G3" s="158"/>
      <c r="H3" s="159"/>
    </row>
    <row r="4" spans="1:8" x14ac:dyDescent="0.2">
      <c r="A4" s="160"/>
      <c r="B4" s="161"/>
      <c r="C4" s="162"/>
      <c r="D4" s="163">
        <v>160288</v>
      </c>
      <c r="E4" s="164"/>
      <c r="F4" s="165">
        <v>47479</v>
      </c>
      <c r="G4" s="166"/>
      <c r="H4" s="167"/>
    </row>
    <row r="5" spans="1:8" x14ac:dyDescent="0.2">
      <c r="A5" s="148" t="s">
        <v>528</v>
      </c>
      <c r="B5" s="153"/>
      <c r="C5" s="154"/>
      <c r="D5" s="155">
        <v>44571</v>
      </c>
      <c r="E5" s="156"/>
      <c r="F5" s="157">
        <v>117234</v>
      </c>
      <c r="G5" s="158"/>
      <c r="H5" s="159"/>
    </row>
    <row r="6" spans="1:8" x14ac:dyDescent="0.2">
      <c r="A6" s="160"/>
      <c r="B6" s="161"/>
      <c r="C6" s="162"/>
      <c r="D6" s="163">
        <v>29199</v>
      </c>
      <c r="E6" s="164"/>
      <c r="F6" s="165">
        <v>59796</v>
      </c>
      <c r="G6" s="166"/>
      <c r="H6" s="167"/>
    </row>
    <row r="7" spans="1:8" x14ac:dyDescent="0.2">
      <c r="A7" s="148" t="s">
        <v>529</v>
      </c>
      <c r="B7" s="153"/>
      <c r="C7" s="154"/>
      <c r="D7" s="155">
        <v>49274</v>
      </c>
      <c r="E7" s="156"/>
      <c r="F7" s="157">
        <v>97758</v>
      </c>
      <c r="G7" s="158"/>
      <c r="H7" s="159"/>
    </row>
    <row r="8" spans="1:8" x14ac:dyDescent="0.2">
      <c r="A8" s="160"/>
      <c r="B8" s="161"/>
      <c r="C8" s="162"/>
      <c r="D8" s="163">
        <v>35730</v>
      </c>
      <c r="E8" s="164"/>
      <c r="F8" s="165">
        <v>45946</v>
      </c>
      <c r="G8" s="166"/>
      <c r="H8" s="167"/>
    </row>
    <row r="9" spans="1:8" x14ac:dyDescent="0.2">
      <c r="A9" s="148" t="s">
        <v>530</v>
      </c>
      <c r="B9" s="153"/>
      <c r="C9" s="154"/>
      <c r="D9" s="155">
        <v>30530</v>
      </c>
      <c r="E9" s="156"/>
      <c r="F9" s="157">
        <v>91338</v>
      </c>
      <c r="G9" s="158"/>
      <c r="H9" s="159"/>
    </row>
    <row r="10" spans="1:8" x14ac:dyDescent="0.2">
      <c r="A10" s="160"/>
      <c r="B10" s="161"/>
      <c r="C10" s="162"/>
      <c r="D10" s="163">
        <v>24580</v>
      </c>
      <c r="E10" s="164"/>
      <c r="F10" s="165">
        <v>43989</v>
      </c>
      <c r="G10" s="166"/>
      <c r="H10" s="167"/>
    </row>
    <row r="11" spans="1:8" x14ac:dyDescent="0.2">
      <c r="A11" s="148" t="s">
        <v>531</v>
      </c>
      <c r="B11" s="153"/>
      <c r="C11" s="154"/>
      <c r="D11" s="155">
        <v>34786</v>
      </c>
      <c r="E11" s="156"/>
      <c r="F11" s="157">
        <v>103975</v>
      </c>
      <c r="G11" s="158"/>
      <c r="H11" s="159"/>
    </row>
    <row r="12" spans="1:8" x14ac:dyDescent="0.2">
      <c r="A12" s="160"/>
      <c r="B12" s="161"/>
      <c r="C12" s="168"/>
      <c r="D12" s="163">
        <v>26512</v>
      </c>
      <c r="E12" s="164"/>
      <c r="F12" s="165">
        <v>52698</v>
      </c>
      <c r="G12" s="166"/>
      <c r="H12" s="167"/>
    </row>
    <row r="13" spans="1:8" x14ac:dyDescent="0.2">
      <c r="A13" s="148"/>
      <c r="B13" s="153"/>
      <c r="C13" s="169"/>
      <c r="D13" s="170">
        <v>67279</v>
      </c>
      <c r="E13" s="171"/>
      <c r="F13" s="172">
        <v>99554</v>
      </c>
      <c r="G13" s="173"/>
      <c r="H13" s="159"/>
    </row>
    <row r="14" spans="1:8" x14ac:dyDescent="0.2">
      <c r="A14" s="160"/>
      <c r="B14" s="161"/>
      <c r="C14" s="162"/>
      <c r="D14" s="163">
        <v>55262</v>
      </c>
      <c r="E14" s="164"/>
      <c r="F14" s="165">
        <v>49982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4.4400000000000004</v>
      </c>
      <c r="C19" s="174">
        <f>ROUND(VALUE(SUBSTITUTE(実質収支比率等に係る経年分析!G$48,"▲","-")),2)</f>
        <v>4.41</v>
      </c>
      <c r="D19" s="174">
        <f>ROUND(VALUE(SUBSTITUTE(実質収支比率等に係る経年分析!H$48,"▲","-")),2)</f>
        <v>3.45</v>
      </c>
      <c r="E19" s="174">
        <f>ROUND(VALUE(SUBSTITUTE(実質収支比率等に係る経年分析!I$48,"▲","-")),2)</f>
        <v>6.2</v>
      </c>
      <c r="F19" s="174">
        <f>ROUND(VALUE(SUBSTITUTE(実質収支比率等に係る経年分析!J$48,"▲","-")),2)</f>
        <v>4.87</v>
      </c>
    </row>
    <row r="20" spans="1:11" x14ac:dyDescent="0.2">
      <c r="A20" s="174" t="s">
        <v>53</v>
      </c>
      <c r="B20" s="174">
        <f>ROUND(VALUE(SUBSTITUTE(実質収支比率等に係る経年分析!F$47,"▲","-")),2)</f>
        <v>32.35</v>
      </c>
      <c r="C20" s="174">
        <f>ROUND(VALUE(SUBSTITUTE(実質収支比率等に係る経年分析!G$47,"▲","-")),2)</f>
        <v>31.14</v>
      </c>
      <c r="D20" s="174">
        <f>ROUND(VALUE(SUBSTITUTE(実質収支比率等に係る経年分析!H$47,"▲","-")),2)</f>
        <v>31.91</v>
      </c>
      <c r="E20" s="174">
        <f>ROUND(VALUE(SUBSTITUTE(実質収支比率等に係る経年分析!I$47,"▲","-")),2)</f>
        <v>33.07</v>
      </c>
      <c r="F20" s="174">
        <f>ROUND(VALUE(SUBSTITUTE(実質収支比率等に係る経年分析!J$47,"▲","-")),2)</f>
        <v>31.75</v>
      </c>
    </row>
    <row r="21" spans="1:11" x14ac:dyDescent="0.2">
      <c r="A21" s="174" t="s">
        <v>54</v>
      </c>
      <c r="B21" s="174">
        <f>IF(ISNUMBER(VALUE(SUBSTITUTE(実質収支比率等に係る経年分析!F$49,"▲","-"))),ROUND(VALUE(SUBSTITUTE(実質収支比率等に係る経年分析!F$49,"▲","-")),2),NA())</f>
        <v>-2.94</v>
      </c>
      <c r="C21" s="174">
        <f>IF(ISNUMBER(VALUE(SUBSTITUTE(実質収支比率等に係る経年分析!G$49,"▲","-"))),ROUND(VALUE(SUBSTITUTE(実質収支比率等に係る経年分析!G$49,"▲","-")),2),NA())</f>
        <v>-0.23</v>
      </c>
      <c r="D21" s="174">
        <f>IF(ISNUMBER(VALUE(SUBSTITUTE(実質収支比率等に係る経年分析!H$49,"▲","-"))),ROUND(VALUE(SUBSTITUTE(実質収支比率等に係る経年分析!H$49,"▲","-")),2),NA())</f>
        <v>1.28</v>
      </c>
      <c r="E21" s="174">
        <f>IF(ISNUMBER(VALUE(SUBSTITUTE(実質収支比率等に係る経年分析!I$49,"▲","-"))),ROUND(VALUE(SUBSTITUTE(実質収支比率等に係る経年分析!I$49,"▲","-")),2),NA())</f>
        <v>3.42</v>
      </c>
      <c r="F21" s="174">
        <f>IF(ISNUMBER(VALUE(SUBSTITUTE(実質収支比率等に係る経年分析!J$49,"▲","-"))),ROUND(VALUE(SUBSTITUTE(実質収支比率等に係る経年分析!J$49,"▲","-")),2),NA())</f>
        <v>-1.98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0.13</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戸別浄化槽整備推進事業特別会計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2">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0.57999999999999996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0.36</v>
      </c>
    </row>
    <row r="32" spans="1:11" x14ac:dyDescent="0.2">
      <c r="A32" s="175" t="str">
        <f>IF(連結実質赤字比率に係る赤字・黒字の構成分析!C$38="",NA(),連結実質赤字比率に係る赤字・黒字の構成分析!C$38)</f>
        <v>簡易水道特別会計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0.39</v>
      </c>
    </row>
    <row r="33" spans="1:16" x14ac:dyDescent="0.2">
      <c r="A33" s="175" t="str">
        <f>IF(連結実質赤字比率に係る赤字・黒字の構成分析!C$37="",NA(),連結実質赤字比率に係る赤字・黒字の構成分析!C$37)</f>
        <v>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0.42</v>
      </c>
    </row>
    <row r="34" spans="1:16" x14ac:dyDescent="0.2">
      <c r="A34" s="175" t="str">
        <f>IF(連結実質赤字比率に係る赤字・黒字の構成分析!C$36="",NA(),連結実質赤字比率に係る赤字・黒字の構成分析!C$36)</f>
        <v>上水道事業会計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2.61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2.76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2.81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3.1</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1.69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4.72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4.3600000000000003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4.33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3.32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6.12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4.78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1205</v>
      </c>
      <c r="E42" s="176"/>
      <c r="F42" s="176"/>
      <c r="G42" s="176">
        <f>'実質公債費比率（分子）の構造'!L$52</f>
        <v>1219</v>
      </c>
      <c r="H42" s="176"/>
      <c r="I42" s="176"/>
      <c r="J42" s="176">
        <f>'実質公債費比率（分子）の構造'!M$52</f>
        <v>1233</v>
      </c>
      <c r="K42" s="176"/>
      <c r="L42" s="176"/>
      <c r="M42" s="176">
        <f>'実質公債費比率（分子）の構造'!N$52</f>
        <v>1273</v>
      </c>
      <c r="N42" s="176"/>
      <c r="O42" s="176"/>
      <c r="P42" s="176">
        <f>'実質公債費比率（分子）の構造'!O$52</f>
        <v>1296</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10</v>
      </c>
      <c r="C44" s="176"/>
      <c r="D44" s="176"/>
      <c r="E44" s="176">
        <f>'実質公債費比率（分子）の構造'!L$50</f>
        <v>9</v>
      </c>
      <c r="F44" s="176"/>
      <c r="G44" s="176"/>
      <c r="H44" s="176">
        <f>'実質公債費比率（分子）の構造'!M$50</f>
        <v>10</v>
      </c>
      <c r="I44" s="176"/>
      <c r="J44" s="176"/>
      <c r="K44" s="176">
        <f>'実質公債費比率（分子）の構造'!N$50</f>
        <v>9</v>
      </c>
      <c r="L44" s="176"/>
      <c r="M44" s="176"/>
      <c r="N44" s="176">
        <f>'実質公債費比率（分子）の構造'!O$50</f>
        <v>8</v>
      </c>
      <c r="O44" s="176"/>
      <c r="P44" s="176"/>
    </row>
    <row r="45" spans="1:16" x14ac:dyDescent="0.2">
      <c r="A45" s="176" t="s">
        <v>63</v>
      </c>
      <c r="B45" s="176">
        <f>'実質公債費比率（分子）の構造'!K$49</f>
        <v>61</v>
      </c>
      <c r="C45" s="176"/>
      <c r="D45" s="176"/>
      <c r="E45" s="176">
        <f>'実質公債費比率（分子）の構造'!L$49</f>
        <v>55</v>
      </c>
      <c r="F45" s="176"/>
      <c r="G45" s="176"/>
      <c r="H45" s="176">
        <f>'実質公債費比率（分子）の構造'!M$49</f>
        <v>59</v>
      </c>
      <c r="I45" s="176"/>
      <c r="J45" s="176"/>
      <c r="K45" s="176">
        <f>'実質公債費比率（分子）の構造'!N$49</f>
        <v>69</v>
      </c>
      <c r="L45" s="176"/>
      <c r="M45" s="176"/>
      <c r="N45" s="176">
        <f>'実質公債費比率（分子）の構造'!O$49</f>
        <v>66</v>
      </c>
      <c r="O45" s="176"/>
      <c r="P45" s="176"/>
    </row>
    <row r="46" spans="1:16" x14ac:dyDescent="0.2">
      <c r="A46" s="176" t="s">
        <v>64</v>
      </c>
      <c r="B46" s="176">
        <f>'実質公債費比率（分子）の構造'!K$48</f>
        <v>567</v>
      </c>
      <c r="C46" s="176"/>
      <c r="D46" s="176"/>
      <c r="E46" s="176">
        <f>'実質公債費比率（分子）の構造'!L$48</f>
        <v>541</v>
      </c>
      <c r="F46" s="176"/>
      <c r="G46" s="176"/>
      <c r="H46" s="176">
        <f>'実質公債費比率（分子）の構造'!M$48</f>
        <v>587</v>
      </c>
      <c r="I46" s="176"/>
      <c r="J46" s="176"/>
      <c r="K46" s="176">
        <f>'実質公債費比率（分子）の構造'!N$48</f>
        <v>525</v>
      </c>
      <c r="L46" s="176"/>
      <c r="M46" s="176"/>
      <c r="N46" s="176">
        <f>'実質公債費比率（分子）の構造'!O$48</f>
        <v>549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1039</v>
      </c>
      <c r="C49" s="176"/>
      <c r="D49" s="176"/>
      <c r="E49" s="176">
        <f>'実質公債費比率（分子）の構造'!L$45</f>
        <v>1115</v>
      </c>
      <c r="F49" s="176"/>
      <c r="G49" s="176"/>
      <c r="H49" s="176">
        <f>'実質公債費比率（分子）の構造'!M$45</f>
        <v>1180</v>
      </c>
      <c r="I49" s="176"/>
      <c r="J49" s="176"/>
      <c r="K49" s="176">
        <f>'実質公債費比率（分子）の構造'!N$45</f>
        <v>1282</v>
      </c>
      <c r="L49" s="176"/>
      <c r="M49" s="176"/>
      <c r="N49" s="176">
        <f>'実質公債費比率（分子）の構造'!O$45</f>
        <v>1346</v>
      </c>
      <c r="O49" s="176"/>
      <c r="P49" s="176"/>
    </row>
    <row r="50" spans="1:16" x14ac:dyDescent="0.2">
      <c r="A50" s="176" t="s">
        <v>67</v>
      </c>
      <c r="B50" s="176" t="e">
        <f>NA()</f>
        <v>#N/A</v>
      </c>
      <c r="C50" s="176">
        <f>IF(ISNUMBER('実質公債費比率（分子）の構造'!K$53),'実質公債費比率（分子）の構造'!K$53,NA())</f>
        <v>472</v>
      </c>
      <c r="D50" s="176" t="e">
        <f>NA()</f>
        <v>#N/A</v>
      </c>
      <c r="E50" s="176" t="e">
        <f>NA()</f>
        <v>#N/A</v>
      </c>
      <c r="F50" s="176">
        <f>IF(ISNUMBER('実質公債費比率（分子）の構造'!L$53),'実質公債費比率（分子）の構造'!L$53,NA())</f>
        <v>501</v>
      </c>
      <c r="G50" s="176" t="e">
        <f>NA()</f>
        <v>#N/A</v>
      </c>
      <c r="H50" s="176" t="e">
        <f>NA()</f>
        <v>#N/A</v>
      </c>
      <c r="I50" s="176">
        <f>IF(ISNUMBER('実質公債費比率（分子）の構造'!M$53),'実質公債費比率（分子）の構造'!M$53,NA())</f>
        <v>603</v>
      </c>
      <c r="J50" s="176" t="e">
        <f>NA()</f>
        <v>#N/A</v>
      </c>
      <c r="K50" s="176" t="e">
        <f>NA()</f>
        <v>#N/A</v>
      </c>
      <c r="L50" s="176">
        <f>IF(ISNUMBER('実質公債費比率（分子）の構造'!N$53),'実質公債費比率（分子）の構造'!N$53,NA())</f>
        <v>612</v>
      </c>
      <c r="M50" s="176" t="e">
        <f>NA()</f>
        <v>#N/A</v>
      </c>
      <c r="N50" s="176" t="e">
        <f>NA()</f>
        <v>#N/A</v>
      </c>
      <c r="O50" s="176">
        <f>IF(ISNUMBER('実質公債費比率（分子）の構造'!O$53),'実質公債費比率（分子）の構造'!O$53,NA())</f>
        <v>673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15063</v>
      </c>
      <c r="E56" s="175"/>
      <c r="F56" s="175"/>
      <c r="G56" s="175">
        <f>'将来負担比率（分子）の構造'!J$52</f>
        <v>14593</v>
      </c>
      <c r="H56" s="175"/>
      <c r="I56" s="175"/>
      <c r="J56" s="175">
        <f>'将来負担比率（分子）の構造'!K$52</f>
        <v>13951</v>
      </c>
      <c r="K56" s="175"/>
      <c r="L56" s="175"/>
      <c r="M56" s="175">
        <f>'将来負担比率（分子）の構造'!L$52</f>
        <v>13193</v>
      </c>
      <c r="N56" s="175"/>
      <c r="O56" s="175"/>
      <c r="P56" s="175">
        <f>'将来負担比率（分子）の構造'!M$52</f>
        <v>12251</v>
      </c>
    </row>
    <row r="57" spans="1:16" x14ac:dyDescent="0.2">
      <c r="A57" s="175" t="s">
        <v>42</v>
      </c>
      <c r="B57" s="175"/>
      <c r="C57" s="175"/>
      <c r="D57" s="175">
        <f>'将来負担比率（分子）の構造'!I$51</f>
        <v>746</v>
      </c>
      <c r="E57" s="175"/>
      <c r="F57" s="175"/>
      <c r="G57" s="175">
        <f>'将来負担比率（分子）の構造'!J$51</f>
        <v>598</v>
      </c>
      <c r="H57" s="175"/>
      <c r="I57" s="175"/>
      <c r="J57" s="175">
        <f>'将来負担比率（分子）の構造'!K$51</f>
        <v>491</v>
      </c>
      <c r="K57" s="175"/>
      <c r="L57" s="175"/>
      <c r="M57" s="175">
        <f>'将来負担比率（分子）の構造'!L$51</f>
        <v>376</v>
      </c>
      <c r="N57" s="175"/>
      <c r="O57" s="175"/>
      <c r="P57" s="175">
        <f>'将来負担比率（分子）の構造'!M$51</f>
        <v>306</v>
      </c>
    </row>
    <row r="58" spans="1:16" x14ac:dyDescent="0.2">
      <c r="A58" s="175" t="s">
        <v>41</v>
      </c>
      <c r="B58" s="175"/>
      <c r="C58" s="175"/>
      <c r="D58" s="175">
        <f>'将来負担比率（分子）の構造'!I$50</f>
        <v>3018</v>
      </c>
      <c r="E58" s="175"/>
      <c r="F58" s="175"/>
      <c r="G58" s="175">
        <f>'将来負担比率（分子）の構造'!J$50</f>
        <v>2984</v>
      </c>
      <c r="H58" s="175"/>
      <c r="I58" s="175"/>
      <c r="J58" s="175">
        <f>'将来負担比率（分子）の構造'!K$50</f>
        <v>3140</v>
      </c>
      <c r="K58" s="175"/>
      <c r="L58" s="175"/>
      <c r="M58" s="175">
        <f>'将来負担比率（分子）の構造'!L$50</f>
        <v>3211</v>
      </c>
      <c r="N58" s="175"/>
      <c r="O58" s="175"/>
      <c r="P58" s="175">
        <f>'将来負担比率（分子）の構造'!M$50</f>
        <v>3242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v>
      </c>
      <c r="C61" s="175"/>
      <c r="D61" s="175"/>
      <c r="E61" s="175">
        <f>'将来負担比率（分子）の構造'!J$46</f>
        <v>1</v>
      </c>
      <c r="F61" s="175"/>
      <c r="G61" s="175"/>
      <c r="H61" s="175">
        <f>'将来負担比率（分子）の構造'!K$46</f>
        <v>1</v>
      </c>
      <c r="I61" s="175"/>
      <c r="J61" s="175"/>
      <c r="K61" s="175">
        <f>'将来負担比率（分子）の構造'!L$46</f>
        <v>0</v>
      </c>
      <c r="L61" s="175"/>
      <c r="M61" s="175"/>
      <c r="N61" s="175">
        <f>'将来負担比率（分子）の構造'!M$46</f>
        <v>0</v>
      </c>
      <c r="O61" s="175"/>
      <c r="P61" s="175"/>
    </row>
    <row r="62" spans="1:16" x14ac:dyDescent="0.2">
      <c r="A62" s="175" t="s">
        <v>35</v>
      </c>
      <c r="B62" s="175">
        <f>'将来負担比率（分子）の構造'!I$45</f>
        <v>1606</v>
      </c>
      <c r="C62" s="175"/>
      <c r="D62" s="175"/>
      <c r="E62" s="175">
        <f>'将来負担比率（分子）の構造'!J$45</f>
        <v>1606</v>
      </c>
      <c r="F62" s="175"/>
      <c r="G62" s="175"/>
      <c r="H62" s="175">
        <f>'将来負担比率（分子）の構造'!K$45</f>
        <v>1592</v>
      </c>
      <c r="I62" s="175"/>
      <c r="J62" s="175"/>
      <c r="K62" s="175">
        <f>'将来負担比率（分子）の構造'!L$45</f>
        <v>1600</v>
      </c>
      <c r="L62" s="175"/>
      <c r="M62" s="175"/>
      <c r="N62" s="175">
        <f>'将来負担比率（分子）の構造'!M$45</f>
        <v>1576</v>
      </c>
      <c r="O62" s="175"/>
      <c r="P62" s="175"/>
    </row>
    <row r="63" spans="1:16" x14ac:dyDescent="0.2">
      <c r="A63" s="175" t="s">
        <v>34</v>
      </c>
      <c r="B63" s="175">
        <f>'将来負担比率（分子）の構造'!I$44</f>
        <v>1006</v>
      </c>
      <c r="C63" s="175"/>
      <c r="D63" s="175"/>
      <c r="E63" s="175">
        <f>'将来負担比率（分子）の構造'!J$44</f>
        <v>1026</v>
      </c>
      <c r="F63" s="175"/>
      <c r="G63" s="175"/>
      <c r="H63" s="175">
        <f>'将来負担比率（分子）の構造'!K$44</f>
        <v>1007</v>
      </c>
      <c r="I63" s="175"/>
      <c r="J63" s="175"/>
      <c r="K63" s="175">
        <f>'将来負担比率（分子）の構造'!L$44</f>
        <v>958</v>
      </c>
      <c r="L63" s="175"/>
      <c r="M63" s="175"/>
      <c r="N63" s="175">
        <f>'将来負担比率（分子）の構造'!M$44</f>
        <v>848</v>
      </c>
      <c r="O63" s="175"/>
      <c r="P63" s="175"/>
    </row>
    <row r="64" spans="1:16" x14ac:dyDescent="0.2">
      <c r="A64" s="175" t="s">
        <v>33</v>
      </c>
      <c r="B64" s="175">
        <f>'将来負担比率（分子）の構造'!I$43</f>
        <v>7625</v>
      </c>
      <c r="C64" s="175"/>
      <c r="D64" s="175"/>
      <c r="E64" s="175">
        <f>'将来負担比率（分子）の構造'!J$43</f>
        <v>7229</v>
      </c>
      <c r="F64" s="175"/>
      <c r="G64" s="175"/>
      <c r="H64" s="175">
        <f>'将来負担比率（分子）の構造'!K$43</f>
        <v>7018</v>
      </c>
      <c r="I64" s="175"/>
      <c r="J64" s="175"/>
      <c r="K64" s="175">
        <f>'将来負担比率（分子）の構造'!L$43</f>
        <v>6663</v>
      </c>
      <c r="L64" s="175"/>
      <c r="M64" s="175"/>
      <c r="N64" s="175">
        <f>'将来負担比率（分子）の構造'!M$43</f>
        <v>6550</v>
      </c>
      <c r="O64" s="175"/>
      <c r="P64" s="175"/>
    </row>
    <row r="65" spans="1:16" x14ac:dyDescent="0.2">
      <c r="A65" s="175" t="s">
        <v>32</v>
      </c>
      <c r="B65" s="175">
        <f>'将来負担比率（分子）の構造'!I$42</f>
        <v>100</v>
      </c>
      <c r="C65" s="175"/>
      <c r="D65" s="175"/>
      <c r="E65" s="175">
        <f>'将来負担比率（分子）の構造'!J$42</f>
        <v>92</v>
      </c>
      <c r="F65" s="175"/>
      <c r="G65" s="175"/>
      <c r="H65" s="175">
        <f>'将来負担比率（分子）の構造'!K$42</f>
        <v>84</v>
      </c>
      <c r="I65" s="175"/>
      <c r="J65" s="175"/>
      <c r="K65" s="175">
        <f>'将来負担比率（分子）の構造'!L$42</f>
        <v>77</v>
      </c>
      <c r="L65" s="175"/>
      <c r="M65" s="175"/>
      <c r="N65" s="175">
        <f>'将来負担比率（分子）の構造'!M$42</f>
        <v>67</v>
      </c>
      <c r="O65" s="175"/>
      <c r="P65" s="175"/>
    </row>
    <row r="66" spans="1:16" x14ac:dyDescent="0.2">
      <c r="A66" s="175" t="s">
        <v>31</v>
      </c>
      <c r="B66" s="175">
        <f>'将来負担比率（分子）の構造'!I$41</f>
        <v>14840</v>
      </c>
      <c r="C66" s="175"/>
      <c r="D66" s="175"/>
      <c r="E66" s="175">
        <f>'将来負担比率（分子）の構造'!J$41</f>
        <v>14438</v>
      </c>
      <c r="F66" s="175"/>
      <c r="G66" s="175"/>
      <c r="H66" s="175">
        <f>'将来負担比率（分子）の構造'!K$41</f>
        <v>13937</v>
      </c>
      <c r="I66" s="175"/>
      <c r="J66" s="175"/>
      <c r="K66" s="175">
        <f>'将来負担比率（分子）の構造'!L$41</f>
        <v>13065</v>
      </c>
      <c r="L66" s="175"/>
      <c r="M66" s="175"/>
      <c r="N66" s="175">
        <f>'将来負担比率（分子）の構造'!M$41</f>
        <v>12100</v>
      </c>
      <c r="O66" s="175"/>
      <c r="P66" s="175"/>
    </row>
    <row r="67" spans="1:16" x14ac:dyDescent="0.2">
      <c r="A67" s="175" t="s">
        <v>71</v>
      </c>
      <c r="B67" s="175" t="e">
        <f>NA()</f>
        <v>#N/A</v>
      </c>
      <c r="C67" s="175">
        <f>IF(ISNUMBER('将来負担比率（分子）の構造'!I$53), IF('将来負担比率（分子）の構造'!I$53 &lt; 0, 0, '将来負担比率（分子）の構造'!I$53), NA())</f>
        <v>6349</v>
      </c>
      <c r="D67" s="175" t="e">
        <f>NA()</f>
        <v>#N/A</v>
      </c>
      <c r="E67" s="175" t="e">
        <f>NA()</f>
        <v>#N/A</v>
      </c>
      <c r="F67" s="175">
        <f>IF(ISNUMBER('将来負担比率（分子）の構造'!J$53), IF('将来負担比率（分子）の構造'!J$53 &lt; 0, 0, '将来負担比率（分子）の構造'!J$53), NA())</f>
        <v>6217</v>
      </c>
      <c r="G67" s="175" t="e">
        <f>NA()</f>
        <v>#N/A</v>
      </c>
      <c r="H67" s="175" t="e">
        <f>NA()</f>
        <v>#N/A</v>
      </c>
      <c r="I67" s="175">
        <f>IF(ISNUMBER('将来負担比率（分子）の構造'!K$53), IF('将来負担比率（分子）の構造'!K$53 &lt; 0, 0, '将来負担比率（分子）の構造'!K$53), NA())</f>
        <v>6057</v>
      </c>
      <c r="J67" s="175" t="e">
        <f>NA()</f>
        <v>#N/A</v>
      </c>
      <c r="K67" s="175" t="e">
        <f>NA()</f>
        <v>#N/A</v>
      </c>
      <c r="L67" s="175">
        <f>IF(ISNUMBER('将来負担比率（分子）の構造'!L$53), IF('将来負担比率（分子）の構造'!L$53 &lt; 0, 0, '将来負担比率（分子）の構造'!L$53), NA())</f>
        <v>5583</v>
      </c>
      <c r="M67" s="175" t="e">
        <f>NA()</f>
        <v>#N/A</v>
      </c>
      <c r="N67" s="175" t="e">
        <f>NA()</f>
        <v>#N/A</v>
      </c>
      <c r="O67" s="175">
        <f>IF(ISNUMBER('将来負担比率（分子）の構造'!M$53), IF('将来負担比率（分子）の構造'!M$53 &lt; 0, 0, '将来負担比率（分子）の構造'!M$53), NA())</f>
        <v>5342</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1938</v>
      </c>
      <c r="C72" s="179">
        <f>基金残高に係る経年分析!G55</f>
        <v>1981</v>
      </c>
      <c r="D72" s="179">
        <f>基金残高に係る経年分析!H55</f>
        <v>1928</v>
      </c>
    </row>
    <row r="73" spans="1:16" x14ac:dyDescent="0.2">
      <c r="A73" s="178" t="s">
        <v>74</v>
      </c>
      <c r="B73" s="179">
        <f>基金残高に係る経年分析!F56</f>
        <v>341</v>
      </c>
      <c r="C73" s="179">
        <f>基金残高に係る経年分析!G56</f>
        <v>341</v>
      </c>
      <c r="D73" s="179">
        <f>基金残高に係る経年分析!H56</f>
        <v>308</v>
      </c>
    </row>
    <row r="74" spans="1:16" x14ac:dyDescent="0.2">
      <c r="A74" s="178" t="s">
        <v>75</v>
      </c>
      <c r="B74" s="179">
        <f>基金残高に係る経年分析!F57</f>
        <v>1639</v>
      </c>
      <c r="C74" s="179">
        <f>基金残高に係る経年分析!G57</f>
        <v>1565</v>
      </c>
      <c r="D74" s="179">
        <f>基金残高に係る経年分析!H57</f>
        <v>1642</v>
      </c>
    </row>
  </sheetData>
  <sheetProtection algorithmName="SHA-512" hashValue="uPp5UVULkt5R9YCqvLeB/LPYrw78GVRIguPllrDTcJUysT9oJ9aqgsQutCWcVJOaSzCxmckmwVKkUfB/fR5I9w==" saltValue="pELvfvXuc3ogm0XzbZbc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2025-03-19T03:53:35Z</cp:lastPrinted>
  <dcterms:created xsi:type="dcterms:W3CDTF">2025-02-19T02:23:01Z</dcterms:created>
  <dcterms:modified xsi:type="dcterms:W3CDTF">2025-03-19T03:53:40Z</dcterms:modified>
  <cp:category/>
</cp:coreProperties>
</file>