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5_ホームページ公表\アップロード用ファイル\"/>
    </mc:Choice>
  </mc:AlternateContent>
  <xr:revisionPtr revIDLastSave="0" documentId="13_ncr:1_{CF099E0C-6D4D-4F58-B7F6-09D70096CC0B}" xr6:coauthVersionLast="47" xr6:coauthVersionMax="47" xr10:uidLastSave="{00000000-0000-0000-0000-000000000000}"/>
  <bookViews>
    <workbookView xWindow="-108" yWindow="-108" windowWidth="30936" windowHeight="16776" tabRatio="59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c r="AM35" i="10" s="1"/>
  <c r="AM36" i="10" s="1"/>
  <c r="BE34" i="10"/>
</calcChain>
</file>

<file path=xl/sharedStrings.xml><?xml version="1.0" encoding="utf-8"?>
<sst xmlns="http://schemas.openxmlformats.org/spreadsheetml/2006/main" count="1125" uniqueCount="573">
  <si>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</si>
  <si>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</si>
  <si>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</si>
  <si>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</si>
  <si>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</si>
  <si>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</si>
  <si>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</si>
  <si>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</si>
  <si>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</si>
  <si>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</si>
  <si>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</si>
  <si>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</si>
  <si>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</si>
  <si>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</si>
  <si>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</si>
  <si>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</si>
  <si>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</si>
  <si>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</si>
  <si>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</si>
  <si>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</si>
  <si>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</si>
  <si>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</si>
  <si>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</si>
  <si>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</si>
  <si>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</si>
  <si>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</si>
  <si>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</si>
  <si>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</si>
  <si>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</si>
  <si>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</si>
  <si>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</si>
  <si>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</si>
  <si>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</si>
  <si>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</si>
  <si>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</si>
  <si>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</si>
  <si>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</si>
  <si>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</si>
  <si>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</si>
  <si>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</si>
  <si>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</si>
  <si>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</si>
  <si>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</si>
  <si>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</si>
  <si>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</si>
  <si>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</si>
  <si>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</si>
  <si>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</si>
  <si>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</si>
  <si>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</si>
  <si>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</si>
  <si>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</si>
  <si>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</si>
  <si>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</si>
  <si>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</si>
  <si>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</si>
  <si>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</si>
  <si>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</si>
  <si>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</si>
  <si>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</si>
  <si>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</si>
  <si>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</si>
  <si>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</si>
  <si>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</si>
  <si>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</si>
  <si>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</si>
  <si>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</si>
  <si>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</si>
  <si>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</si>
  <si>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</si>
  <si>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</si>
  <si>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</si>
  <si>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</si>
  <si>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</si>
  <si>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</si>
  <si>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</si>
  <si>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</si>
  <si>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</si>
  <si>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</si>
  <si>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</si>
  <si>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</si>
  <si>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</si>
  <si>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</si>
  <si>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</si>
  <si>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</si>
  <si>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</si>
  <si>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</si>
  <si>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</si>
  <si>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</si>
  <si>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</si>
  <si>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</si>
  <si>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</si>
  <si>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</si>
  <si>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</si>
  <si>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</si>
  <si>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</si>
  <si>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</si>
  <si>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</si>
  <si>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</si>
  <si>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</si>
  <si>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</si>
  <si>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</si>
  <si>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</si>
  <si>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</si>
  <si>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</si>
  <si>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</si>
  <si>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</si>
  <si>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</si>
  <si>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</si>
  <si>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</si>
  <si>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</si>
  <si>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</si>
  <si>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</si>
  <si>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</si>
  <si>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</si>
  <si>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</si>
  <si>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</si>
  <si>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</si>
  <si>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</si>
  <si>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</si>
  <si>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</si>
  <si>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</si>
  <si>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</si>
  <si>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</si>
  <si>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</si>
  <si>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</si>
  <si>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</si>
  <si>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</si>
  <si>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</si>
  <si>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</si>
  <si>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</si>
  <si>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</si>
  <si>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</si>
  <si>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</si>
  <si>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</si>
  <si>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</si>
  <si>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</si>
  <si>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</si>
  <si>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</si>
  <si>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</si>
  <si>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</si>
  <si>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</si>
  <si>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</si>
  <si>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</si>
  <si>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</si>
  <si>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</si>
  <si>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</si>
  <si>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</si>
  <si>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</si>
  <si>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</si>
  <si>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</si>
  <si>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</si>
  <si>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</si>
  <si>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</si>
  <si>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</si>
  <si>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</si>
  <si>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</si>
  <si>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</si>
  <si>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</si>
  <si>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</si>
  <si>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</si>
  <si>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</si>
  <si>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</si>
  <si>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</si>
  <si>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</si>
  <si>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</si>
  <si>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</si>
  <si>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</si>
  <si>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</si>
  <si>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</si>
  <si>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</si>
  <si>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</si>
  <si>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</si>
  <si>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</si>
  <si>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</si>
  <si>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</si>
  <si>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</si>
  <si>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</si>
  <si>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</si>
  <si>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</si>
  <si>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</si>
  <si>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</si>
  <si>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</si>
  <si>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</si>
  <si>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</si>
  <si>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</si>
  <si>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</si>
  <si>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</si>
  <si>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</si>
  <si>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</si>
  <si>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</si>
  <si>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</si>
  <si>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</si>
  <si>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</si>
  <si>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</si>
  <si>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</si>
  <si>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</si>
  <si>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</si>
  <si>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</si>
  <si>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</si>
  <si>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</si>
  <si>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</si>
  <si>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</si>
  <si>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山梨県北杜市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</si>
  <si>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</si>
  <si>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</si>
  <si>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</si>
  <si>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</si>
  <si>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</si>
  <si>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</si>
  <si>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</si>
  <si>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</si>
  <si>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</si>
  <si>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</si>
  <si>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</si>
  <si>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</si>
  <si>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</si>
  <si>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</si>
  <si>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</si>
  <si>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</si>
  <si>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</si>
  <si>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</si>
  <si>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</si>
  <si>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</si>
  <si>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</si>
  <si>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</si>
  <si>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</si>
  <si>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</si>
  <si>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</si>
  <si>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</si>
  <si>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</si>
  <si>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</si>
  <si>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</si>
  <si>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</si>
  <si>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</si>
  <si>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</si>
  <si>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</si>
  <si>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</si>
  <si>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</si>
  <si>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</si>
  <si>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</si>
  <si>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</si>
  <si>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</si>
  <si>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</si>
  <si>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</si>
  <si>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</si>
  <si>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</si>
  <si>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</si>
  <si>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</si>
  <si>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</si>
  <si>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</si>
  <si>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</si>
  <si>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</si>
  <si>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</si>
  <si>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</si>
  <si>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</si>
  <si>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</si>
  <si>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</si>
  <si>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</si>
  <si>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</si>
  <si>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</si>
  <si>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</si>
  <si>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</si>
  <si>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</si>
  <si>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</si>
  <si>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</si>
  <si>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</si>
  <si>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</si>
  <si>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</si>
  <si>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</si>
  <si>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</si>
  <si>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</si>
  <si>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</si>
  <si>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</si>
  <si>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</si>
  <si>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</si>
  <si>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</si>
  <si>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</si>
  <si>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</si>
  <si>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</si>
  <si>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</si>
  <si>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</si>
  <si>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</si>
  <si>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</si>
  <si>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</si>
  <si>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</si>
  <si>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</si>
  <si>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</si>
  <si>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</si>
  <si>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</si>
  <si>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</si>
  <si>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</si>
  <si>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</si>
  <si>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</si>
  <si>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</si>
  <si>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</si>
  <si>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</si>
  <si>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</si>
  <si>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</si>
  <si>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</si>
  <si>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</si>
  <si>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</si>
  <si>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</si>
  <si>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</si>
  <si>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</si>
  <si>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</si>
  <si>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</si>
  <si>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</si>
  <si>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</si>
  <si>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</si>
  <si>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</si>
  <si>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</si>
  <si>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</si>
  <si>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</si>
  <si>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</si>
  <si>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</si>
  <si>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</si>
  <si>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</si>
  <si>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</si>
  <si>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</si>
  <si>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</si>
  <si>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</si>
  <si>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</si>
  <si>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</si>
  <si>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</si>
  <si>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</si>
  <si>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</si>
  <si>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</si>
  <si>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</si>
  <si>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</si>
  <si>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</si>
  <si>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</si>
  <si>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</si>
  <si>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</si>
  <si>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</si>
  <si>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</si>
  <si>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</si>
  <si>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</si>
  <si>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</si>
  <si>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</si>
  <si>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</si>
  <si>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</si>
  <si>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</si>
  <si>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</si>
  <si>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</si>
  <si>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</si>
  <si>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</si>
  <si>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</si>
  <si>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</si>
  <si>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</si>
  <si>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</si>
  <si>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</si>
  <si>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</si>
  <si>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</si>
  <si>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山梨県北杜市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</si>
  <si>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</si>
  <si>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</si>
  <si>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</si>
  <si>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</si>
  <si>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</si>
  <si>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</si>
  <si>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</si>
  <si>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</si>
  <si>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</si>
  <si>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</si>
  <si>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</si>
  <si>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</si>
  <si>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</si>
  <si>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</si>
  <si>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</si>
  <si>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</si>
  <si>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</si>
  <si>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</si>
  <si>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</si>
  <si>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</si>
  <si>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</si>
  <si>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</si>
  <si>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</si>
  <si>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</si>
  <si>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</si>
  <si>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</si>
  <si>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</si>
  <si>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</si>
  <si>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</si>
  <si>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</si>
  <si>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</si>
  <si>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</si>
  <si>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</si>
  <si>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</si>
  <si>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辺見診療所特別会計</t>
    <phoneticPr fontId="5"/>
  </si>
  <si>
    <t>白州診療所特別会計</t>
    <phoneticPr fontId="5"/>
  </si>
  <si>
    <t>介護保険特別会計</t>
    <phoneticPr fontId="5"/>
  </si>
  <si>
    <t>居宅介護支援事業特別会計</t>
    <phoneticPr fontId="5"/>
  </si>
  <si>
    <t>後期高齢者医療特別会計</t>
    <phoneticPr fontId="5"/>
  </si>
  <si>
    <t>病院事業特別会計</t>
    <phoneticPr fontId="5"/>
  </si>
  <si>
    <t>法適用企業</t>
    <phoneticPr fontId="5"/>
  </si>
  <si>
    <t>水道事業会計</t>
    <phoneticPr fontId="5"/>
  </si>
  <si>
    <t>下水道事業会計</t>
    <phoneticPr fontId="5"/>
  </si>
  <si>
    <t>新エネルギー事業特別会計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</si>
  <si>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</si>
  <si>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</si>
  <si>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</si>
  <si>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</si>
  <si>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</si>
  <si>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</si>
  <si>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</si>
  <si>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</si>
  <si>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</si>
  <si>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</si>
  <si>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</si>
  <si>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</si>
  <si>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</si>
  <si>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</si>
  <si>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</si>
  <si>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</si>
  <si>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</si>
  <si>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</si>
  <si>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</si>
  <si>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</si>
  <si>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</si>
  <si>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</si>
  <si>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</si>
  <si>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</si>
  <si>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</si>
  <si>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</si>
  <si>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</si>
  <si>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</si>
  <si>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</si>
  <si>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</si>
  <si>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</si>
  <si>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</si>
  <si>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</si>
  <si>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</si>
  <si>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</si>
  <si>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</si>
  <si>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</si>
  <si>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</si>
  <si>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</si>
  <si>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</si>
  <si>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</si>
  <si>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</si>
  <si>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</si>
  <si>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</si>
  <si>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</si>
  <si>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</si>
  <si>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</si>
  <si>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</si>
  <si>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</si>
  <si>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</si>
  <si>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</si>
  <si>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</si>
  <si>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</si>
  <si>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</si>
  <si>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</si>
  <si>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</si>
  <si>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</si>
  <si>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</si>
  <si>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</si>
  <si>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</si>
  <si>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</si>
  <si>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</si>
  <si>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</si>
  <si>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</si>
  <si>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</si>
  <si>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</si>
  <si>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</si>
  <si>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</si>
  <si>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</si>
  <si>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</si>
  <si>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</si>
  <si>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</si>
  <si>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</si>
  <si>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</si>
  <si>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</si>
  <si>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</si>
  <si>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</si>
  <si>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</si>
  <si>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</si>
  <si>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</si>
  <si>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</si>
  <si>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</si>
  <si>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</si>
  <si>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</si>
  <si>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</si>
  <si>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</si>
  <si>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</si>
  <si>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</si>
  <si>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</si>
  <si>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</si>
  <si>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</si>
  <si>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</si>
  <si>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</si>
  <si>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</si>
  <si>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</si>
  <si>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</si>
  <si>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</si>
  <si>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</si>
  <si>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</si>
  <si>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</si>
  <si>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</si>
  <si>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</si>
  <si>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</si>
  <si>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</si>
  <si>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</si>
  <si>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</si>
  <si>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</si>
  <si>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</si>
  <si>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</si>
  <si>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</si>
  <si>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</si>
  <si>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</si>
  <si>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</si>
  <si>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</si>
  <si>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</si>
  <si>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</si>
  <si>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</si>
  <si>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</si>
  <si>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</si>
  <si>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</si>
  <si>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</si>
  <si>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</si>
  <si>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</si>
  <si>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</si>
  <si>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</si>
  <si>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</si>
  <si>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</si>
  <si>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</si>
  <si>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</si>
  <si>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</si>
  <si>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</si>
  <si>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</si>
  <si>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</si>
  <si>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</si>
  <si>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</si>
  <si>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</si>
  <si>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1.22</t>
  </si>
  <si>
    <t>▲ 1.45</t>
  </si>
  <si>
    <t>病院事業特別会計</t>
  </si>
  <si>
    <t>一般会計</t>
  </si>
  <si>
    <t>下水道事業会計</t>
  </si>
  <si>
    <t>水道事業会計</t>
  </si>
  <si>
    <t>介護保険特別会計</t>
  </si>
  <si>
    <t>新エネルギー事業特別会計</t>
  </si>
  <si>
    <t>居宅介護支援事業特別会計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</si>
  <si>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</si>
  <si>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</si>
  <si>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</si>
  <si>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</si>
  <si>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</si>
  <si>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</si>
  <si>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</si>
  <si>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</si>
  <si>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</si>
  <si>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</si>
  <si>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</si>
  <si>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</si>
  <si>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</si>
  <si>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
  </si>
  <si>
    <t>山梨県後期高齢者広域連合（一般会計）</t>
    <rPh sb="0" eb="3">
      <t>ヤマナシケン</t>
    </rPh>
    <rPh sb="3" eb="5">
      <t>コウキ</t>
    </rPh>
    <rPh sb="5" eb="8">
      <t>コウレイシャ</t>
    </rPh>
    <rPh sb="8" eb="10">
      <t>コウイキ</t>
    </rPh>
    <rPh sb="10" eb="12">
      <t>レンゴウ</t>
    </rPh>
    <rPh sb="13" eb="15">
      <t>イッパン</t>
    </rPh>
    <rPh sb="15" eb="17">
      <t>カイケイ</t>
    </rPh>
    <phoneticPr fontId="1"/>
  </si>
  <si>
    <t>山梨県後期高齢者広域連合（特別会計）</t>
    <rPh sb="0" eb="3">
      <t>ヤマナシケン</t>
    </rPh>
    <rPh sb="3" eb="5">
      <t>コウキ</t>
    </rPh>
    <rPh sb="5" eb="8">
      <t>コウレイシャ</t>
    </rPh>
    <rPh sb="8" eb="10">
      <t>コウイキ</t>
    </rPh>
    <rPh sb="10" eb="12">
      <t>レンゴウ</t>
    </rPh>
    <rPh sb="13" eb="15">
      <t>トクベツ</t>
    </rPh>
    <rPh sb="15" eb="17">
      <t>カイケイ</t>
    </rPh>
    <phoneticPr fontId="1"/>
  </si>
  <si>
    <t>峡北広域行政事務組合（一般会計）</t>
    <rPh sb="0" eb="2">
      <t>キョウホク</t>
    </rPh>
    <rPh sb="2" eb="4">
      <t>コウイキ</t>
    </rPh>
    <rPh sb="4" eb="6">
      <t>ギョウセイ</t>
    </rPh>
    <rPh sb="6" eb="8">
      <t>ジム</t>
    </rPh>
    <rPh sb="8" eb="10">
      <t>クミアイ</t>
    </rPh>
    <rPh sb="11" eb="13">
      <t>イッパン</t>
    </rPh>
    <rPh sb="13" eb="15">
      <t>カイケイ</t>
    </rPh>
    <phoneticPr fontId="1"/>
  </si>
  <si>
    <t>峡北広域行政事務組合（常備消防特別会計）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1"/>
  </si>
  <si>
    <t>峡北広域行政事務組合（ごみ処理特別会計）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1"/>
  </si>
  <si>
    <t>峡北広域行政事務組合（し尿処理特別会計）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1"/>
  </si>
  <si>
    <t>峡北地域広域水道企業団</t>
    <rPh sb="0" eb="2">
      <t>キョウホク</t>
    </rPh>
    <rPh sb="2" eb="4">
      <t>チイキ</t>
    </rPh>
    <rPh sb="4" eb="6">
      <t>コウイキ</t>
    </rPh>
    <rPh sb="6" eb="8">
      <t>スイドウ</t>
    </rPh>
    <rPh sb="8" eb="11">
      <t>キギョウダン</t>
    </rPh>
    <phoneticPr fontId="1"/>
  </si>
  <si>
    <t>山梨西部広域環境組合</t>
  </si>
  <si>
    <t>北杜市農業振興公社</t>
    <rPh sb="0" eb="3">
      <t>ホクトシ</t>
    </rPh>
    <rPh sb="3" eb="7">
      <t>ノウギョウシンコウ</t>
    </rPh>
    <rPh sb="7" eb="9">
      <t>コウシャ</t>
    </rPh>
    <phoneticPr fontId="2"/>
  </si>
  <si>
    <t>スパティオ小淵沢</t>
    <rPh sb="5" eb="8">
      <t>コブチザワ</t>
    </rPh>
    <phoneticPr fontId="2"/>
  </si>
  <si>
    <t>公共施設整備基金</t>
    <rPh sb="0" eb="4">
      <t>コウキョウシセツ</t>
    </rPh>
    <rPh sb="4" eb="8">
      <t>セイビキキン</t>
    </rPh>
    <phoneticPr fontId="5"/>
  </si>
  <si>
    <t>まちづくり振興基金</t>
    <rPh sb="5" eb="7">
      <t>シンコウ</t>
    </rPh>
    <rPh sb="7" eb="9">
      <t>キキン</t>
    </rPh>
    <phoneticPr fontId="10"/>
  </si>
  <si>
    <t>庁舎建設基金</t>
    <rPh sb="0" eb="4">
      <t>チョウシャケンセツ</t>
    </rPh>
    <rPh sb="4" eb="6">
      <t>キキン</t>
    </rPh>
    <phoneticPr fontId="2"/>
  </si>
  <si>
    <t>国際交流基金</t>
    <rPh sb="0" eb="2">
      <t>コクサイ</t>
    </rPh>
    <rPh sb="2" eb="4">
      <t>コウリュウ</t>
    </rPh>
    <rPh sb="4" eb="6">
      <t>キキン</t>
    </rPh>
    <phoneticPr fontId="2"/>
  </si>
  <si>
    <t>こども未来基金</t>
    <rPh sb="3" eb="5">
      <t>ミライ</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</si>
</sst>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833A-4AA9-A4C2-30DFFDC283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61558</c:v>
                </c:pt>
                <c:pt idx="1">
                  <c:v>76581</c:v>
                </c:pt>
                <c:pt idx="2">
                  <c:v>57150</c:v>
                </c:pt>
                <c:pt idx="3">
                  <c:v>46927</c:v>
                </c:pt>
                <c:pt idx="4">
                  <c:v>62689</c:v>
                </c:pt>
              </c:numCache>
            </c:numRef>
          </c:val>
          <c:smooth val="0"/>
          <c:extLst>
            <c:ext xmlns:c16="http://schemas.microsoft.com/office/drawing/2014/chart" uri="{C3380CC4-5D6E-409C-BE32-E72D297353CC}">
              <c16:uniqueId val="{00000001-833A-4AA9-A4C2-30DFFDC283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5.83</c:v>
                </c:pt>
                <c:pt idx="1">
                  <c:v>5.92</c:v>
                </c:pt>
                <c:pt idx="2">
                  <c:v>7.26</c:v>
                </c:pt>
                <c:pt idx="3">
                  <c:v>5.46</c:v>
                </c:pt>
                <c:pt idx="4">
                  <c:v>6.3</c:v>
                </c:pt>
              </c:numCache>
            </c:numRef>
          </c:val>
          <c:extLst>
            <c:ext xmlns:c16="http://schemas.microsoft.com/office/drawing/2014/chart" uri="{C3380CC4-5D6E-409C-BE32-E72D297353CC}">
              <c16:uniqueId val="{00000000-5F1F-4C17-B897-4D413F4786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25.2</c:v>
                </c:pt>
                <c:pt idx="1">
                  <c:v>22.17</c:v>
                </c:pt>
                <c:pt idx="2">
                  <c:v>20.73</c:v>
                </c:pt>
                <c:pt idx="3">
                  <c:v>20.25</c:v>
                </c:pt>
                <c:pt idx="4">
                  <c:v>20.29</c:v>
                </c:pt>
              </c:numCache>
            </c:numRef>
          </c:val>
          <c:extLst>
            <c:ext xmlns:c16="http://schemas.microsoft.com/office/drawing/2014/chart" uri="{C3380CC4-5D6E-409C-BE32-E72D297353CC}">
              <c16:uniqueId val="{00000001-5F1F-4C17-B897-4D413F4786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1.0900000000000001</c:v>
                </c:pt>
                <c:pt idx="1">
                  <c:v>-1.22</c:v>
                </c:pt>
                <c:pt idx="2">
                  <c:v>2.1800000000000002</c:v>
                </c:pt>
                <c:pt idx="3">
                  <c:v>-1.45</c:v>
                </c:pt>
                <c:pt idx="4">
                  <c:v>1.34</c:v>
                </c:pt>
              </c:numCache>
            </c:numRef>
          </c:val>
          <c:smooth val="0"/>
          <c:extLst>
            <c:ext xmlns:c16="http://schemas.microsoft.com/office/drawing/2014/chart" uri="{C3380CC4-5D6E-409C-BE32-E72D297353CC}">
              <c16:uniqueId val="{00000002-5F1F-4C17-B897-4D413F4786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1.41</c:v>
                </c:pt>
                <c:pt idx="2">
                  <c:v>#N/A</c:v>
                </c:pt>
                <c:pt idx="3">
                  <c:v>0.28000000000000003</c:v>
                </c:pt>
                <c:pt idx="4">
                  <c:v>#N/A</c:v>
                </c:pt>
                <c:pt idx="5">
                  <c:v>0.56000000000000005</c:v>
                </c:pt>
                <c:pt idx="6">
                  <c:v>#N/A</c:v>
                </c:pt>
                <c:pt idx="7">
                  <c:v>0.05</c:v>
                </c:pt>
                <c:pt idx="8">
                  <c:v>#N/A</c:v>
                </c:pt>
                <c:pt idx="9">
                  <c:v>0.01</c:v>
                </c:pt>
              </c:numCache>
            </c:numRef>
          </c:val>
          <c:extLst>
            <c:ext xmlns:c16="http://schemas.microsoft.com/office/drawing/2014/chart" uri="{C3380CC4-5D6E-409C-BE32-E72D297353CC}">
              <c16:uniqueId val="{00000000-17D8-4EC2-A203-4D5AD6E8B0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D8-4EC2-A203-4D5AD6E8B08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7D8-4EC2-A203-4D5AD6E8B08F}"/>
            </c:ext>
          </c:extLst>
        </c:ser>
        <c:ser>
          <c:idx val="3"/>
          <c:order val="3"/>
          <c:tx>
            <c:strRef>
              <c:f>データシート!$A$30</c:f>
              <c:strCache>
                <c:ptCount val="1"/>
                <c:pt idx="0">
                  <c:v>居宅介護支援事業特別会計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17D8-4EC2-A203-4D5AD6E8B08F}"/>
            </c:ext>
          </c:extLst>
        </c:ser>
        <c:ser>
          <c:idx val="4"/>
          <c:order val="4"/>
          <c:tx>
            <c:strRef>
              <c:f>データシート!$A$31</c:f>
              <c:strCache>
                <c:ptCount val="1"/>
                <c:pt idx="0">
                  <c:v>新エネルギー事業特別会計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7.0000000000000007E-2</c:v>
                </c:pt>
                <c:pt idx="4">
                  <c:v>#N/A</c:v>
                </c:pt>
                <c:pt idx="5">
                  <c:v>0.05</c:v>
                </c:pt>
                <c:pt idx="6">
                  <c:v>#N/A</c:v>
                </c:pt>
                <c:pt idx="7">
                  <c:v>0.11</c:v>
                </c:pt>
                <c:pt idx="8">
                  <c:v>#N/A</c:v>
                </c:pt>
                <c:pt idx="9">
                  <c:v>0.02</c:v>
                </c:pt>
              </c:numCache>
            </c:numRef>
          </c:val>
          <c:extLst>
            <c:ext xmlns:c16="http://schemas.microsoft.com/office/drawing/2014/chart" uri="{C3380CC4-5D6E-409C-BE32-E72D297353CC}">
              <c16:uniqueId val="{00000004-17D8-4EC2-A203-4D5AD6E8B08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1.1399999999999999</c:v>
                </c:pt>
                <c:pt idx="2">
                  <c:v>#N/A</c:v>
                </c:pt>
                <c:pt idx="3">
                  <c:v>1.36</c:v>
                </c:pt>
                <c:pt idx="4">
                  <c:v>#N/A</c:v>
                </c:pt>
                <c:pt idx="5">
                  <c:v>0.43</c:v>
                </c:pt>
                <c:pt idx="6">
                  <c:v>#N/A</c:v>
                </c:pt>
                <c:pt idx="7">
                  <c:v>0.6</c:v>
                </c:pt>
                <c:pt idx="8">
                  <c:v>#N/A</c:v>
                </c:pt>
                <c:pt idx="9">
                  <c:v>0.44</c:v>
                </c:pt>
              </c:numCache>
            </c:numRef>
          </c:val>
          <c:extLst>
            <c:ext xmlns:c16="http://schemas.microsoft.com/office/drawing/2014/chart" uri="{C3380CC4-5D6E-409C-BE32-E72D297353CC}">
              <c16:uniqueId val="{00000005-17D8-4EC2-A203-4D5AD6E8B08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0.17</c:v>
                </c:pt>
                <c:pt idx="4">
                  <c:v>#N/A</c:v>
                </c:pt>
                <c:pt idx="5">
                  <c:v>0.75</c:v>
                </c:pt>
                <c:pt idx="6">
                  <c:v>#N/A</c:v>
                </c:pt>
                <c:pt idx="7">
                  <c:v>1.1000000000000001</c:v>
                </c:pt>
                <c:pt idx="8">
                  <c:v>#N/A</c:v>
                </c:pt>
                <c:pt idx="9">
                  <c:v>1.62</c:v>
                </c:pt>
              </c:numCache>
            </c:numRef>
          </c:val>
          <c:extLst>
            <c:ext xmlns:c16="http://schemas.microsoft.com/office/drawing/2014/chart" uri="{C3380CC4-5D6E-409C-BE32-E72D297353CC}">
              <c16:uniqueId val="{00000006-17D8-4EC2-A203-4D5AD6E8B08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c:v>
                </c:pt>
                <c:pt idx="4">
                  <c:v>#N/A</c:v>
                </c:pt>
                <c:pt idx="5">
                  <c:v>1.29</c:v>
                </c:pt>
                <c:pt idx="6">
                  <c:v>#N/A</c:v>
                </c:pt>
                <c:pt idx="7">
                  <c:v>1.85</c:v>
                </c:pt>
                <c:pt idx="8">
                  <c:v>#N/A</c:v>
                </c:pt>
                <c:pt idx="9">
                  <c:v>2.16</c:v>
                </c:pt>
              </c:numCache>
            </c:numRef>
          </c:val>
          <c:extLst>
            <c:ext xmlns:c16="http://schemas.microsoft.com/office/drawing/2014/chart" uri="{C3380CC4-5D6E-409C-BE32-E72D297353CC}">
              <c16:uniqueId val="{00000007-17D8-4EC2-A203-4D5AD6E8B0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5.83</c:v>
                </c:pt>
                <c:pt idx="2">
                  <c:v>#N/A</c:v>
                </c:pt>
                <c:pt idx="3">
                  <c:v>5.92</c:v>
                </c:pt>
                <c:pt idx="4">
                  <c:v>#N/A</c:v>
                </c:pt>
                <c:pt idx="5">
                  <c:v>7.26</c:v>
                </c:pt>
                <c:pt idx="6">
                  <c:v>#N/A</c:v>
                </c:pt>
                <c:pt idx="7">
                  <c:v>5.45</c:v>
                </c:pt>
                <c:pt idx="8">
                  <c:v>#N/A</c:v>
                </c:pt>
                <c:pt idx="9">
                  <c:v>6.3</c:v>
                </c:pt>
              </c:numCache>
            </c:numRef>
          </c:val>
          <c:extLst>
            <c:ext xmlns:c16="http://schemas.microsoft.com/office/drawing/2014/chart" uri="{C3380CC4-5D6E-409C-BE32-E72D297353CC}">
              <c16:uniqueId val="{00000008-17D8-4EC2-A203-4D5AD6E8B08F}"/>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8.9700000000000006</c:v>
                </c:pt>
                <c:pt idx="2">
                  <c:v>#N/A</c:v>
                </c:pt>
                <c:pt idx="3">
                  <c:v>9.93</c:v>
                </c:pt>
                <c:pt idx="4">
                  <c:v>#N/A</c:v>
                </c:pt>
                <c:pt idx="5">
                  <c:v>12.85</c:v>
                </c:pt>
                <c:pt idx="6">
                  <c:v>#N/A</c:v>
                </c:pt>
                <c:pt idx="7">
                  <c:v>16.670000000000002</c:v>
                </c:pt>
                <c:pt idx="8">
                  <c:v>#N/A</c:v>
                </c:pt>
                <c:pt idx="9">
                  <c:v>15.78</c:v>
                </c:pt>
              </c:numCache>
            </c:numRef>
          </c:val>
          <c:extLst>
            <c:ext xmlns:c16="http://schemas.microsoft.com/office/drawing/2014/chart" uri="{C3380CC4-5D6E-409C-BE32-E72D297353CC}">
              <c16:uniqueId val="{00000009-17D8-4EC2-A203-4D5AD6E8B0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4677</c:v>
                </c:pt>
                <c:pt idx="5">
                  <c:v>4715</c:v>
                </c:pt>
                <c:pt idx="8">
                  <c:v>4852</c:v>
                </c:pt>
                <c:pt idx="11">
                  <c:v>4870</c:v>
                </c:pt>
                <c:pt idx="14">
                  <c:v>4631</c:v>
                </c:pt>
              </c:numCache>
            </c:numRef>
          </c:val>
          <c:extLst>
            <c:ext xmlns:c16="http://schemas.microsoft.com/office/drawing/2014/chart" uri="{C3380CC4-5D6E-409C-BE32-E72D297353CC}">
              <c16:uniqueId val="{00000000-A67D-45E7-AC95-E55F0A2FE6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7D-45E7-AC95-E55F0A2FE6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A67D-45E7-AC95-E55F0A2FE6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17</c:v>
                </c:pt>
                <c:pt idx="6">
                  <c:v>19</c:v>
                </c:pt>
                <c:pt idx="9">
                  <c:v>33</c:v>
                </c:pt>
                <c:pt idx="12">
                  <c:v>40</c:v>
                </c:pt>
              </c:numCache>
            </c:numRef>
          </c:val>
          <c:extLst>
            <c:ext xmlns:c16="http://schemas.microsoft.com/office/drawing/2014/chart" uri="{C3380CC4-5D6E-409C-BE32-E72D297353CC}">
              <c16:uniqueId val="{00000003-A67D-45E7-AC95-E55F0A2FE6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2758</c:v>
                </c:pt>
                <c:pt idx="3">
                  <c:v>2833</c:v>
                </c:pt>
                <c:pt idx="6">
                  <c:v>3089</c:v>
                </c:pt>
                <c:pt idx="9">
                  <c:v>3133</c:v>
                </c:pt>
                <c:pt idx="12">
                  <c:v>3010</c:v>
                </c:pt>
              </c:numCache>
            </c:numRef>
          </c:val>
          <c:extLst>
            <c:ext xmlns:c16="http://schemas.microsoft.com/office/drawing/2014/chart" uri="{C3380CC4-5D6E-409C-BE32-E72D297353CC}">
              <c16:uniqueId val="{00000004-A67D-45E7-AC95-E55F0A2FE6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D-45E7-AC95-E55F0A2FE6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7D-45E7-AC95-E55F0A2FE6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2640</c:v>
                </c:pt>
                <c:pt idx="3">
                  <c:v>2629</c:v>
                </c:pt>
                <c:pt idx="6">
                  <c:v>2703</c:v>
                </c:pt>
                <c:pt idx="9">
                  <c:v>2563</c:v>
                </c:pt>
                <c:pt idx="12">
                  <c:v>2424</c:v>
                </c:pt>
              </c:numCache>
            </c:numRef>
          </c:val>
          <c:extLst>
            <c:ext xmlns:c16="http://schemas.microsoft.com/office/drawing/2014/chart" uri="{C3380CC4-5D6E-409C-BE32-E72D297353CC}">
              <c16:uniqueId val="{00000007-A67D-45E7-AC95-E55F0A2FE6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762</c:v>
                </c:pt>
                <c:pt idx="2">
                  <c:v>#N/A</c:v>
                </c:pt>
                <c:pt idx="3">
                  <c:v>#N/A</c:v>
                </c:pt>
                <c:pt idx="4">
                  <c:v>765</c:v>
                </c:pt>
                <c:pt idx="5">
                  <c:v>#N/A</c:v>
                </c:pt>
                <c:pt idx="6">
                  <c:v>#N/A</c:v>
                </c:pt>
                <c:pt idx="7">
                  <c:v>960</c:v>
                </c:pt>
                <c:pt idx="8">
                  <c:v>#N/A</c:v>
                </c:pt>
                <c:pt idx="9">
                  <c:v>#N/A</c:v>
                </c:pt>
                <c:pt idx="10">
                  <c:v>860</c:v>
                </c:pt>
                <c:pt idx="11">
                  <c:v>#N/A</c:v>
                </c:pt>
                <c:pt idx="12">
                  <c:v>#N/A</c:v>
                </c:pt>
                <c:pt idx="13">
                  <c:v>844</c:v>
                </c:pt>
                <c:pt idx="14">
                  <c:v>#N/A</c:v>
                </c:pt>
              </c:numCache>
            </c:numRef>
          </c:val>
          <c:smooth val="0"/>
          <c:extLst>
            <c:ext xmlns:c16="http://schemas.microsoft.com/office/drawing/2014/chart" uri="{C3380CC4-5D6E-409C-BE32-E72D297353CC}">
              <c16:uniqueId val="{00000008-A67D-45E7-AC95-E55F0A2FE6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44266</c:v>
                </c:pt>
                <c:pt idx="5">
                  <c:v>42626</c:v>
                </c:pt>
                <c:pt idx="8">
                  <c:v>39057</c:v>
                </c:pt>
                <c:pt idx="11">
                  <c:v>36616</c:v>
                </c:pt>
                <c:pt idx="14">
                  <c:v>34507</c:v>
                </c:pt>
              </c:numCache>
            </c:numRef>
          </c:val>
          <c:extLst>
            <c:ext xmlns:c16="http://schemas.microsoft.com/office/drawing/2014/chart" uri="{C3380CC4-5D6E-409C-BE32-E72D297353CC}">
              <c16:uniqueId val="{00000000-7D17-48CD-88E9-3ACBB90994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1438</c:v>
                </c:pt>
                <c:pt idx="5">
                  <c:v>1310</c:v>
                </c:pt>
                <c:pt idx="8">
                  <c:v>1177</c:v>
                </c:pt>
                <c:pt idx="11">
                  <c:v>1068</c:v>
                </c:pt>
                <c:pt idx="14">
                  <c:v>957</c:v>
                </c:pt>
              </c:numCache>
            </c:numRef>
          </c:val>
          <c:extLst>
            <c:ext xmlns:c16="http://schemas.microsoft.com/office/drawing/2014/chart" uri="{C3380CC4-5D6E-409C-BE32-E72D297353CC}">
              <c16:uniqueId val="{00000001-7D17-48CD-88E9-3ACBB90994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14368</c:v>
                </c:pt>
                <c:pt idx="5">
                  <c:v>14067</c:v>
                </c:pt>
                <c:pt idx="8">
                  <c:v>15404</c:v>
                </c:pt>
                <c:pt idx="11">
                  <c:v>17351</c:v>
                </c:pt>
                <c:pt idx="14">
                  <c:v>17973</c:v>
                </c:pt>
              </c:numCache>
            </c:numRef>
          </c:val>
          <c:extLst>
            <c:ext xmlns:c16="http://schemas.microsoft.com/office/drawing/2014/chart" uri="{C3380CC4-5D6E-409C-BE32-E72D297353CC}">
              <c16:uniqueId val="{00000002-7D17-48CD-88E9-3ACBB90994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17-48CD-88E9-3ACBB90994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17-48CD-88E9-3ACBB90994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17-48CD-88E9-3ACBB90994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3762</c:v>
                </c:pt>
                <c:pt idx="3">
                  <c:v>3768</c:v>
                </c:pt>
                <c:pt idx="6">
                  <c:v>3699</c:v>
                </c:pt>
                <c:pt idx="9">
                  <c:v>3583</c:v>
                </c:pt>
                <c:pt idx="12">
                  <c:v>3931</c:v>
                </c:pt>
              </c:numCache>
            </c:numRef>
          </c:val>
          <c:extLst>
            <c:ext xmlns:c16="http://schemas.microsoft.com/office/drawing/2014/chart" uri="{C3380CC4-5D6E-409C-BE32-E72D297353CC}">
              <c16:uniqueId val="{00000006-7D17-48CD-88E9-3ACBB90994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857</c:v>
                </c:pt>
                <c:pt idx="3">
                  <c:v>782</c:v>
                </c:pt>
                <c:pt idx="6">
                  <c:v>573</c:v>
                </c:pt>
                <c:pt idx="9">
                  <c:v>458</c:v>
                </c:pt>
                <c:pt idx="12">
                  <c:v>491</c:v>
                </c:pt>
              </c:numCache>
            </c:numRef>
          </c:val>
          <c:extLst>
            <c:ext xmlns:c16="http://schemas.microsoft.com/office/drawing/2014/chart" uri="{C3380CC4-5D6E-409C-BE32-E72D297353CC}">
              <c16:uniqueId val="{00000007-7D17-48CD-88E9-3ACBB90994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31790</c:v>
                </c:pt>
                <c:pt idx="3">
                  <c:v>30049</c:v>
                </c:pt>
                <c:pt idx="6">
                  <c:v>28393</c:v>
                </c:pt>
                <c:pt idx="9">
                  <c:v>25940</c:v>
                </c:pt>
                <c:pt idx="12">
                  <c:v>22773</c:v>
                </c:pt>
              </c:numCache>
            </c:numRef>
          </c:val>
          <c:extLst>
            <c:ext xmlns:c16="http://schemas.microsoft.com/office/drawing/2014/chart" uri="{C3380CC4-5D6E-409C-BE32-E72D297353CC}">
              <c16:uniqueId val="{00000008-7D17-48CD-88E9-3ACBB90994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17-48CD-88E9-3ACBB90994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22337</c:v>
                </c:pt>
                <c:pt idx="3">
                  <c:v>21710</c:v>
                </c:pt>
                <c:pt idx="6">
                  <c:v>20471</c:v>
                </c:pt>
                <c:pt idx="9">
                  <c:v>19213</c:v>
                </c:pt>
                <c:pt idx="12">
                  <c:v>18891</c:v>
                </c:pt>
              </c:numCache>
            </c:numRef>
          </c:val>
          <c:extLst>
            <c:ext xmlns:c16="http://schemas.microsoft.com/office/drawing/2014/chart" uri="{C3380CC4-5D6E-409C-BE32-E72D297353CC}">
              <c16:uniqueId val="{0000000A-7D17-48CD-88E9-3ACBB90994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17-48CD-88E9-3ACBB90994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4176</c:v>
                </c:pt>
                <c:pt idx="1">
                  <c:v>4014</c:v>
                </c:pt>
                <c:pt idx="2">
                  <c:v>4017</c:v>
                </c:pt>
              </c:numCache>
            </c:numRef>
          </c:val>
          <c:extLst>
            <c:ext xmlns:c16="http://schemas.microsoft.com/office/drawing/2014/chart" uri="{C3380CC4-5D6E-409C-BE32-E72D297353CC}">
              <c16:uniqueId val="{00000000-2D25-46DB-A65F-6E310F0610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1161</c:v>
                </c:pt>
                <c:pt idx="1">
                  <c:v>1162</c:v>
                </c:pt>
                <c:pt idx="2">
                  <c:v>1162</c:v>
                </c:pt>
              </c:numCache>
            </c:numRef>
          </c:val>
          <c:extLst>
            <c:ext xmlns:c16="http://schemas.microsoft.com/office/drawing/2014/chart" uri="{C3380CC4-5D6E-409C-BE32-E72D297353CC}">
              <c16:uniqueId val="{00000001-2D25-46DB-A65F-6E310F0610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11629</c:v>
                </c:pt>
                <c:pt idx="1">
                  <c:v>13725</c:v>
                </c:pt>
                <c:pt idx="2">
                  <c:v>14297</c:v>
                </c:pt>
              </c:numCache>
            </c:numRef>
          </c:val>
          <c:extLst>
            <c:ext xmlns:c16="http://schemas.microsoft.com/office/drawing/2014/chart" uri="{C3380CC4-5D6E-409C-BE32-E72D297353CC}">
              <c16:uniqueId val="{00000002-2D25-46DB-A65F-6E310F0610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45,533
44,746
602.48
32,421,820
30,788,473
1,248,107
19,796,731
18,890,537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幹産業が少なく、財政基盤が弱いため、類似団体平均と同程度になっている。ここ数年は横ばい傾向にあるが、税の徴収業務の強化による徴収率の向上、企業誘致による税収の確保など財政基盤の強化を図るとともに、歳出においては、緊急に必要な事業を峻別し、投資的経費を抑制するなど、徹底した見直し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1270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124460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人事院勧告に伴う人件費の増や、公共施設の老朽化による維持補修費、義務的扶助費が増加しており、歳入面においては、地方税やふるさと納税寄附金が増加したものの、地方交付税が減額したため、前年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今後、行財政改革への取組を通じて可能な限り繰上償還の実施や公共施設等総合管理計画による公共施設の最適配置を図りながら、義務的経費の削減に努める。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102870</xdr:rowOff>
    </xdr:from>
    <xdr:to>
      <xdr:col>23</xdr:col>
      <xdr:colOff>133350</xdr:colOff>
      <xdr:row>59</xdr:row>
      <xdr:rowOff>21046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46970"/>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102870</xdr:rowOff>
    </xdr:from>
    <xdr:to>
      <xdr:col>19</xdr:col>
      <xdr:colOff>133350</xdr:colOff>
      <xdr:row>58</xdr:row>
      <xdr:rowOff>123553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4697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123553</xdr:rowOff>
    </xdr:from>
    <xdr:to>
      <xdr:col>15</xdr:col>
      <xdr:colOff>82550</xdr:colOff>
      <xdr:row>59</xdr:row>
      <xdr:rowOff>72753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6765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72753</xdr:rowOff>
    </xdr:from>
    <xdr:to>
      <xdr:col>11</xdr:col>
      <xdr:colOff>31750</xdr:colOff>
      <xdr:row>59</xdr:row>
      <xdr:rowOff>141696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8830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141696</xdr:rowOff>
    </xdr:from>
    <xdr:to>
      <xdr:col>23</xdr:col>
      <xdr:colOff>184150</xdr:colOff>
      <xdr:row>59</xdr:row>
      <xdr:rowOff>71846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158223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52070</xdr:rowOff>
    </xdr:from>
    <xdr:to>
      <xdr:col>19</xdr:col>
      <xdr:colOff>184150</xdr:colOff>
      <xdr:row>58</xdr:row>
      <xdr:rowOff>153670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163847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72753</xdr:rowOff>
    </xdr:from>
    <xdr:to>
      <xdr:col>15</xdr:col>
      <xdr:colOff>133350</xdr:colOff>
      <xdr:row>59</xdr:row>
      <xdr:rowOff>2903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13080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21953</xdr:rowOff>
    </xdr:from>
    <xdr:to>
      <xdr:col>11</xdr:col>
      <xdr:colOff>82550</xdr:colOff>
      <xdr:row>59</xdr:row>
      <xdr:rowOff>123553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133730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90896</xdr:rowOff>
    </xdr:from>
    <xdr:to>
      <xdr:col>7</xdr:col>
      <xdr:colOff>31750</xdr:colOff>
      <xdr:row>60</xdr:row>
      <xdr:rowOff>21046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31223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町村での合併のため類似する公共施設が多く、また職員数が多いことから類似団体に比べ高くなっている。</a:t>
          </a:r>
        </a:p>
        <a:p>
          <a:r>
            <a:rPr kumimoji="1" lang="ja-JP" altLang="en-US" sz="1300">
              <a:latin typeface="ＭＳ Ｐゴシック" panose="020B0600070205080204" pitchFamily="50" charset="-128"/>
              <a:ea typeface="ＭＳ Ｐゴシック" panose="020B0600070205080204" pitchFamily="50" charset="-128"/>
            </a:rPr>
            <a:t>人件費は、会計年度任用職員報酬単価の増に伴い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ポイント上昇し、物件費はふるさと納税返礼品等に伴う事務費の増に伴い</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ポイント上昇した結果、前年比</a:t>
          </a:r>
          <a:r>
            <a:rPr kumimoji="1" lang="en-US" altLang="ja-JP" sz="1300">
              <a:latin typeface="ＭＳ Ｐゴシック" panose="020B0600070205080204" pitchFamily="50" charset="-128"/>
              <a:ea typeface="ＭＳ Ｐゴシック" panose="020B0600070205080204" pitchFamily="50" charset="-128"/>
            </a:rPr>
            <a:t>10,337</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今後も人件費や物件費は増額が見込まれるが、公共施設等総合管理計画による公共施設の再配置等を行う中で、歳出削減に努める。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75194</xdr:rowOff>
    </xdr:from>
    <xdr:to>
      <xdr:col>23</xdr:col>
      <xdr:colOff>133350</xdr:colOff>
      <xdr:row>82</xdr:row>
      <xdr:rowOff>93011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4094"/>
          <a:ext cx="8382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70465</xdr:rowOff>
    </xdr:from>
    <xdr:to>
      <xdr:col>19</xdr:col>
      <xdr:colOff>133350</xdr:colOff>
      <xdr:row>82</xdr:row>
      <xdr:rowOff>75194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9365"/>
          <a:ext cx="889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43298</xdr:rowOff>
    </xdr:from>
    <xdr:to>
      <xdr:col>15</xdr:col>
      <xdr:colOff>82550</xdr:colOff>
      <xdr:row>82</xdr:row>
      <xdr:rowOff>70465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2198"/>
          <a:ext cx="889000" cy="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5271</xdr:rowOff>
    </xdr:from>
    <xdr:to>
      <xdr:col>11</xdr:col>
      <xdr:colOff>31750</xdr:colOff>
      <xdr:row>82</xdr:row>
      <xdr:rowOff>43298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4171"/>
          <a:ext cx="889000" cy="3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42211</xdr:rowOff>
    </xdr:from>
    <xdr:to>
      <xdr:col>23</xdr:col>
      <xdr:colOff>184150</xdr:colOff>
      <xdr:row>82</xdr:row>
      <xdr:rowOff>143811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14288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24394</xdr:rowOff>
    </xdr:from>
    <xdr:to>
      <xdr:col>19</xdr:col>
      <xdr:colOff>184150</xdr:colOff>
      <xdr:row>82</xdr:row>
      <xdr:rowOff>125994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110771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19665</xdr:rowOff>
    </xdr:from>
    <xdr:to>
      <xdr:col>15</xdr:col>
      <xdr:colOff>133350</xdr:colOff>
      <xdr:row>82</xdr:row>
      <xdr:rowOff>121265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106042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163948</xdr:rowOff>
    </xdr:from>
    <xdr:to>
      <xdr:col>11</xdr:col>
      <xdr:colOff>82550</xdr:colOff>
      <xdr:row>82</xdr:row>
      <xdr:rowOff>94098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78875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125921</xdr:rowOff>
    </xdr:from>
    <xdr:to>
      <xdr:col>7</xdr:col>
      <xdr:colOff>31750</xdr:colOff>
      <xdr:row>82</xdr:row>
      <xdr:rowOff>56071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40848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9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類似団体を上回っている状況が続いているため、平成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年度から導入した人事評価制度を活用し、一層の給与適正化を図る。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104422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104422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2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104422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4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町村での合併のため、職員数が多く、早期退職制度や退職者の補充抑制により削減を行ってきたものの、類似団体平均を上回っていることから、適切な定員管理に努める。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1143</xdr:rowOff>
    </xdr:from>
    <xdr:to>
      <xdr:col>81</xdr:col>
      <xdr:colOff>44450</xdr:colOff>
      <xdr:row>61</xdr:row>
      <xdr:rowOff>2752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59593"/>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1143</xdr:rowOff>
    </xdr:from>
    <xdr:to>
      <xdr:col>77</xdr:col>
      <xdr:colOff>44450</xdr:colOff>
      <xdr:row>61</xdr:row>
      <xdr:rowOff>2752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459593"/>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170984</xdr:rowOff>
    </xdr:from>
    <xdr:to>
      <xdr:col>72</xdr:col>
      <xdr:colOff>203200</xdr:colOff>
      <xdr:row>61</xdr:row>
      <xdr:rowOff>2752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57984"/>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170984</xdr:rowOff>
    </xdr:from>
    <xdr:to>
      <xdr:col>68</xdr:col>
      <xdr:colOff>152400</xdr:colOff>
      <xdr:row>61</xdr:row>
      <xdr:rowOff>5969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57984"/>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123402</xdr:rowOff>
    </xdr:from>
    <xdr:to>
      <xdr:col>81</xdr:col>
      <xdr:colOff>95250</xdr:colOff>
      <xdr:row>61</xdr:row>
      <xdr:rowOff>53552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139929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121793</xdr:rowOff>
    </xdr:from>
    <xdr:to>
      <xdr:col>77</xdr:col>
      <xdr:colOff>95250</xdr:colOff>
      <xdr:row>61</xdr:row>
      <xdr:rowOff>51943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36720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9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38329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120184</xdr:rowOff>
    </xdr:from>
    <xdr:to>
      <xdr:col>68</xdr:col>
      <xdr:colOff>203200</xdr:colOff>
      <xdr:row>61</xdr:row>
      <xdr:rowOff>50334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35111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126619</xdr:rowOff>
    </xdr:from>
    <xdr:to>
      <xdr:col>64</xdr:col>
      <xdr:colOff>152400</xdr:colOff>
      <xdr:row>61</xdr:row>
      <xdr:rowOff>56769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41546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9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積極的な繰上償還の実施や借入の抑制に取り組み、比率の上昇を抑制している。</a:t>
          </a:r>
        </a:p>
        <a:p>
          <a:r>
            <a:rPr kumimoji="1" lang="ja-JP" altLang="en-US" sz="1300">
              <a:latin typeface="ＭＳ Ｐゴシック" panose="020B0600070205080204" pitchFamily="50" charset="-128"/>
              <a:ea typeface="ＭＳ Ｐゴシック" panose="020B0600070205080204" pitchFamily="50" charset="-128"/>
            </a:rPr>
            <a:t>今後も公債費の削減や投資的経費の抑制を行い、財政の健全化に努める。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123084</xdr:rowOff>
    </xdr:from>
    <xdr:to>
      <xdr:col>81</xdr:col>
      <xdr:colOff>44450</xdr:colOff>
      <xdr:row>36</xdr:row>
      <xdr:rowOff>125095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9528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119063</xdr:rowOff>
    </xdr:from>
    <xdr:to>
      <xdr:col>77</xdr:col>
      <xdr:colOff>44450</xdr:colOff>
      <xdr:row>36</xdr:row>
      <xdr:rowOff>123084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9126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117052</xdr:rowOff>
    </xdr:from>
    <xdr:to>
      <xdr:col>72</xdr:col>
      <xdr:colOff>203200</xdr:colOff>
      <xdr:row>36</xdr:row>
      <xdr:rowOff>119063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8925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117052</xdr:rowOff>
    </xdr:from>
    <xdr:to>
      <xdr:col>68</xdr:col>
      <xdr:colOff>152400</xdr:colOff>
      <xdr:row>36</xdr:row>
      <xdr:rowOff>129117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2892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74295</xdr:rowOff>
    </xdr:from>
    <xdr:to>
      <xdr:col>81</xdr:col>
      <xdr:colOff>95250</xdr:colOff>
      <xdr:row>37</xdr:row>
      <xdr:rowOff>4445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90822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72284</xdr:rowOff>
    </xdr:from>
    <xdr:to>
      <xdr:col>77</xdr:col>
      <xdr:colOff>95250</xdr:colOff>
      <xdr:row>37</xdr:row>
      <xdr:rowOff>2434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12611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1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68263</xdr:rowOff>
    </xdr:from>
    <xdr:to>
      <xdr:col>73</xdr:col>
      <xdr:colOff>44450</xdr:colOff>
      <xdr:row>36</xdr:row>
      <xdr:rowOff>169863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66252</xdr:rowOff>
    </xdr:from>
    <xdr:to>
      <xdr:col>68</xdr:col>
      <xdr:colOff>203200</xdr:colOff>
      <xdr:row>36</xdr:row>
      <xdr:rowOff>167852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6579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78317</xdr:rowOff>
    </xdr:from>
    <xdr:to>
      <xdr:col>64</xdr:col>
      <xdr:colOff>152400</xdr:colOff>
      <xdr:row>37</xdr:row>
      <xdr:rowOff>8467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18644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地方債の借入を抑制しつつ繰上償還を進めてきたことにより、将来負担比率は算出されなかった。</a:t>
          </a:r>
        </a:p>
        <a:p>
          <a:r>
            <a:rPr kumimoji="1" lang="ja-JP" altLang="en-US" sz="1300">
              <a:latin typeface="ＭＳ Ｐゴシック" panose="020B0600070205080204" pitchFamily="50" charset="-128"/>
              <a:ea typeface="ＭＳ Ｐゴシック" panose="020B0600070205080204" pitchFamily="50" charset="-128"/>
            </a:rPr>
            <a:t>今後も公債費の削減や投資的経費の抑制を行い、財政の健全化に努める。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45,533
44,746
602.48
32,421,820
30,788,473
1,248,107
19,796,731
18,890,537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会計年度任用職員経費が増加したことにより、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経常収支比率の上では類似団体平均を上回っており、正職員数は類似団体平均より多く、会計年度任用職員数においても今後増加が見込まれることから、退職者の補充抑制、職員の適正配置等により職員数の削減を行う中で、人件費の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物価高騰による学校給食事業費の増等により、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町村が合併している市のため類似する公共施設が多く、管理運営に係る経費が多額であることから、今後は、公共施設等総合管理計画による公共施設の再配置等により、一層のコスト削減を図る。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8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5080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子ども医療費助成事業費や障害福祉サービス事業費の増に伴い、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経常収支比率の上では類似団体平均を下回っており、今後も各種事業の効率的な実施や制度の見直しにより増加抑制に努める。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45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4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市道の補修、小中学校の修繕等により維持補修が増加し、後期高齢者医療特別会計や介護保険特別会計への繰出金が増加したことにより、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今後も維持補修費や給付費等の増加が見込まれることから、公共施設の適正配置や、特別会計の自主財源の確保を促すなど、普通会計の負担軽減に努める。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53522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85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61685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62</xdr:row>
      <xdr:rowOff>61685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09100"/>
          <a:ext cx="889000" cy="13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10885</xdr:rowOff>
    </xdr:from>
    <xdr:to>
      <xdr:col>65</xdr:col>
      <xdr:colOff>53975</xdr:colOff>
      <xdr:row>62</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97262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の安定運営並びに施設整備の維持及び向上のための負担金補助金の増加等により類似団体平均を上回っているものの、水道事業会計及び下水道事業会計への経常的性質の負担金・補助金が減となったこと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今後も引き続き、市単独補助金の見直しなどを行い、増加抑制に努める。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878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33274</xdr:rowOff>
    </xdr:from>
    <xdr:to>
      <xdr:col>78</xdr:col>
      <xdr:colOff>69850</xdr:colOff>
      <xdr:row>39</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7198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7381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39</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26632"/>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借入を抑制しつつ繰上償還を進めてきた結果、公債費は年々減少し、今年度は類似団体平均を</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今後も可能な限り繰上償還を実施するとともに、投資的経費の見直しによる地方債発行額の抑制に努める。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41275</xdr:rowOff>
    </xdr:from>
    <xdr:to>
      <xdr:col>24</xdr:col>
      <xdr:colOff>25400</xdr:colOff>
      <xdr:row>74</xdr:row>
      <xdr:rowOff>54610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285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54610</xdr:rowOff>
    </xdr:from>
    <xdr:to>
      <xdr:col>19</xdr:col>
      <xdr:colOff>187325</xdr:colOff>
      <xdr:row>74</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419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74</xdr:row>
      <xdr:rowOff>75565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57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75565</xdr:rowOff>
    </xdr:from>
    <xdr:to>
      <xdr:col>11</xdr:col>
      <xdr:colOff>9525</xdr:colOff>
      <xdr:row>74</xdr:row>
      <xdr:rowOff>75565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62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161925</xdr:rowOff>
    </xdr:from>
    <xdr:to>
      <xdr:col>24</xdr:col>
      <xdr:colOff>76200</xdr:colOff>
      <xdr:row>74</xdr:row>
      <xdr:rowOff>92075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70502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58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xdr:rowOff>
    </xdr:from>
    <xdr:to>
      <xdr:col>20</xdr:col>
      <xdr:colOff>38100</xdr:colOff>
      <xdr:row>74</xdr:row>
      <xdr:rowOff>105410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115587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59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24765</xdr:rowOff>
    </xdr:from>
    <xdr:to>
      <xdr:col>11</xdr:col>
      <xdr:colOff>60325</xdr:colOff>
      <xdr:row>74</xdr:row>
      <xdr:rowOff>126365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136542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24765</xdr:rowOff>
    </xdr:from>
    <xdr:to>
      <xdr:col>6</xdr:col>
      <xdr:colOff>171450</xdr:colOff>
      <xdr:row>74</xdr:row>
      <xdr:rowOff>126365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136542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入面においては、前年度と比較し地方税を多く確保できたものの、地方交付税が減少したため経常的一般財源全体では減少した。また、歳出面においても、人件費、扶助費、公共施設の老朽化による維持補修費、一部事務組合に対する負担金補助金、特別会計への繰出金が増加したため、</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今後、行財政改革への取組を通じて可能な限り繰上償還の実施や公共施設等総合管理計画による公共施設の最適配置を図りながら、義務的経費の削減に努める。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42418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9319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62992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840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30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89425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39642</xdr:rowOff>
    </xdr:from>
    <xdr:to>
      <xdr:col>29</xdr:col>
      <xdr:colOff>127000</xdr:colOff>
      <xdr:row>16</xdr:row>
      <xdr:rowOff>94735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30467"/>
          <a:ext cx="647700" cy="5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94735</xdr:rowOff>
    </xdr:from>
    <xdr:to>
      <xdr:col>26</xdr:col>
      <xdr:colOff>50800</xdr:colOff>
      <xdr:row>16</xdr:row>
      <xdr:rowOff>131050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85560"/>
          <a:ext cx="698500" cy="3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131050</xdr:rowOff>
    </xdr:from>
    <xdr:to>
      <xdr:col>22</xdr:col>
      <xdr:colOff>114300</xdr:colOff>
      <xdr:row>16</xdr:row>
      <xdr:rowOff>145266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21875"/>
          <a:ext cx="698500" cy="1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145266</xdr:rowOff>
    </xdr:from>
    <xdr:to>
      <xdr:col>18</xdr:col>
      <xdr:colOff>177800</xdr:colOff>
      <xdr:row>17</xdr:row>
      <xdr:rowOff>16913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36091"/>
          <a:ext cx="698500" cy="43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160292</xdr:rowOff>
    </xdr:from>
    <xdr:to>
      <xdr:col>29</xdr:col>
      <xdr:colOff>177800</xdr:colOff>
      <xdr:row>16</xdr:row>
      <xdr:rowOff>90442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5369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43935</xdr:rowOff>
    </xdr:from>
    <xdr:to>
      <xdr:col>26</xdr:col>
      <xdr:colOff>101600</xdr:colOff>
      <xdr:row>16</xdr:row>
      <xdr:rowOff>145535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3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155712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03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80250</xdr:rowOff>
    </xdr:from>
    <xdr:to>
      <xdr:col>22</xdr:col>
      <xdr:colOff>165100</xdr:colOff>
      <xdr:row>17</xdr:row>
      <xdr:rowOff>10400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71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20577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94466</xdr:rowOff>
    </xdr:from>
    <xdr:to>
      <xdr:col>19</xdr:col>
      <xdr:colOff>38100</xdr:colOff>
      <xdr:row>17</xdr:row>
      <xdr:rowOff>24616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137563</xdr:rowOff>
    </xdr:from>
    <xdr:to>
      <xdr:col>15</xdr:col>
      <xdr:colOff>101600</xdr:colOff>
      <xdr:row>17</xdr:row>
      <xdr:rowOff>67713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77890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82181</xdr:rowOff>
    </xdr:from>
    <xdr:to>
      <xdr:col>29</xdr:col>
      <xdr:colOff>127000</xdr:colOff>
      <xdr:row>38</xdr:row>
      <xdr:rowOff>82772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49781"/>
          <a:ext cx="647700" cy="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75712</xdr:rowOff>
    </xdr:from>
    <xdr:to>
      <xdr:col>26</xdr:col>
      <xdr:colOff>50800</xdr:colOff>
      <xdr:row>38</xdr:row>
      <xdr:rowOff>82181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43312"/>
          <a:ext cx="698500" cy="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75712</xdr:rowOff>
    </xdr:from>
    <xdr:to>
      <xdr:col>22</xdr:col>
      <xdr:colOff>114300</xdr:colOff>
      <xdr:row>38</xdr:row>
      <xdr:rowOff>89611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43312"/>
          <a:ext cx="698500" cy="1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89611</xdr:rowOff>
    </xdr:from>
    <xdr:to>
      <xdr:col>18</xdr:col>
      <xdr:colOff>177800</xdr:colOff>
      <xdr:row>38</xdr:row>
      <xdr:rowOff>90026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57211"/>
          <a:ext cx="698500" cy="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31972</xdr:rowOff>
    </xdr:from>
    <xdr:to>
      <xdr:col>29</xdr:col>
      <xdr:colOff>177800</xdr:colOff>
      <xdr:row>38</xdr:row>
      <xdr:rowOff>133572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4049</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31381</xdr:rowOff>
    </xdr:from>
    <xdr:to>
      <xdr:col>26</xdr:col>
      <xdr:colOff>101600</xdr:colOff>
      <xdr:row>38</xdr:row>
      <xdr:rowOff>132981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9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117758</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8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24912</xdr:rowOff>
    </xdr:from>
    <xdr:to>
      <xdr:col>22</xdr:col>
      <xdr:colOff>165100</xdr:colOff>
      <xdr:row>38</xdr:row>
      <xdr:rowOff>126512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9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111289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38811</xdr:rowOff>
    </xdr:from>
    <xdr:to>
      <xdr:col>19</xdr:col>
      <xdr:colOff>38100</xdr:colOff>
      <xdr:row>38</xdr:row>
      <xdr:rowOff>140411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125188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39226</xdr:rowOff>
    </xdr:from>
    <xdr:to>
      <xdr:col>15</xdr:col>
      <xdr:colOff>101600</xdr:colOff>
      <xdr:row>38</xdr:row>
      <xdr:rowOff>140826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0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125603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9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45,533
44,746
602.48
32,421,820
30,788,473
1,248,107
19,796,731
18,890,537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118179</xdr:rowOff>
    </xdr:from>
    <xdr:to>
      <xdr:col>24</xdr:col>
      <xdr:colOff>63500</xdr:colOff>
      <xdr:row>36</xdr:row>
      <xdr:rowOff>2888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8929"/>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2888</xdr:rowOff>
    </xdr:from>
    <xdr:to>
      <xdr:col>19</xdr:col>
      <xdr:colOff>177800</xdr:colOff>
      <xdr:row>36</xdr:row>
      <xdr:rowOff>17356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75088"/>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17356</xdr:rowOff>
    </xdr:from>
    <xdr:to>
      <xdr:col>15</xdr:col>
      <xdr:colOff>50800</xdr:colOff>
      <xdr:row>36</xdr:row>
      <xdr:rowOff>38855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9556"/>
          <a:ext cx="8890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38855</xdr:rowOff>
    </xdr:from>
    <xdr:to>
      <xdr:col>10</xdr:col>
      <xdr:colOff>114300</xdr:colOff>
      <xdr:row>36</xdr:row>
      <xdr:rowOff>66189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11055"/>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67379</xdr:rowOff>
    </xdr:from>
    <xdr:to>
      <xdr:col>24</xdr:col>
      <xdr:colOff>114300</xdr:colOff>
      <xdr:row>35</xdr:row>
      <xdr:rowOff>168979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90256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1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123538</xdr:rowOff>
    </xdr:from>
    <xdr:to>
      <xdr:col>20</xdr:col>
      <xdr:colOff>38100</xdr:colOff>
      <xdr:row>36</xdr:row>
      <xdr:rowOff>53688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70215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9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138006</xdr:rowOff>
    </xdr:from>
    <xdr:to>
      <xdr:col>15</xdr:col>
      <xdr:colOff>101600</xdr:colOff>
      <xdr:row>36</xdr:row>
      <xdr:rowOff>68156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84683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91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159505</xdr:rowOff>
    </xdr:from>
    <xdr:to>
      <xdr:col>10</xdr:col>
      <xdr:colOff>165100</xdr:colOff>
      <xdr:row>36</xdr:row>
      <xdr:rowOff>89655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106182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93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15389</xdr:rowOff>
    </xdr:from>
    <xdr:to>
      <xdr:col>6</xdr:col>
      <xdr:colOff>38100</xdr:colOff>
      <xdr:row>36</xdr:row>
      <xdr:rowOff>116989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133516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96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14987</xdr:rowOff>
    </xdr:from>
    <xdr:to>
      <xdr:col>24</xdr:col>
      <xdr:colOff>63500</xdr:colOff>
      <xdr:row>58</xdr:row>
      <xdr:rowOff>23451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59087"/>
          <a:ext cx="838200" cy="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20994</xdr:rowOff>
    </xdr:from>
    <xdr:to>
      <xdr:col>19</xdr:col>
      <xdr:colOff>177800</xdr:colOff>
      <xdr:row>58</xdr:row>
      <xdr:rowOff>23451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65094"/>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20994</xdr:rowOff>
    </xdr:from>
    <xdr:to>
      <xdr:col>15</xdr:col>
      <xdr:colOff>50800</xdr:colOff>
      <xdr:row>58</xdr:row>
      <xdr:rowOff>44345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65094"/>
          <a:ext cx="889000" cy="2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44345</xdr:rowOff>
    </xdr:from>
    <xdr:to>
      <xdr:col>10</xdr:col>
      <xdr:colOff>114300</xdr:colOff>
      <xdr:row>58</xdr:row>
      <xdr:rowOff>74673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88445"/>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135637</xdr:rowOff>
    </xdr:from>
    <xdr:to>
      <xdr:col>24</xdr:col>
      <xdr:colOff>114300</xdr:colOff>
      <xdr:row>58</xdr:row>
      <xdr:rowOff>65787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95014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144101</xdr:rowOff>
    </xdr:from>
    <xdr:to>
      <xdr:col>20</xdr:col>
      <xdr:colOff>38100</xdr:colOff>
      <xdr:row>58</xdr:row>
      <xdr:rowOff>74251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65378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0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141644</xdr:rowOff>
    </xdr:from>
    <xdr:to>
      <xdr:col>15</xdr:col>
      <xdr:colOff>101600</xdr:colOff>
      <xdr:row>58</xdr:row>
      <xdr:rowOff>71794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88321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8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164995</xdr:rowOff>
    </xdr:from>
    <xdr:to>
      <xdr:col>10</xdr:col>
      <xdr:colOff>165100</xdr:colOff>
      <xdr:row>58</xdr:row>
      <xdr:rowOff>95145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86272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23873</xdr:rowOff>
    </xdr:from>
    <xdr:to>
      <xdr:col>6</xdr:col>
      <xdr:colOff>38100</xdr:colOff>
      <xdr:row>58</xdr:row>
      <xdr:rowOff>125473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116600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59347</xdr:rowOff>
    </xdr:from>
    <xdr:to>
      <xdr:col>24</xdr:col>
      <xdr:colOff>63500</xdr:colOff>
      <xdr:row>77</xdr:row>
      <xdr:rowOff>84341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60997"/>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84341</xdr:rowOff>
    </xdr:from>
    <xdr:to>
      <xdr:col>19</xdr:col>
      <xdr:colOff>177800</xdr:colOff>
      <xdr:row>77</xdr:row>
      <xdr:rowOff>121755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85991"/>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121755</xdr:rowOff>
    </xdr:from>
    <xdr:to>
      <xdr:col>15</xdr:col>
      <xdr:colOff>50800</xdr:colOff>
      <xdr:row>77</xdr:row>
      <xdr:rowOff>142100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23405"/>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142100</xdr:rowOff>
    </xdr:from>
    <xdr:to>
      <xdr:col>10</xdr:col>
      <xdr:colOff>114300</xdr:colOff>
      <xdr:row>78</xdr:row>
      <xdr:rowOff>43574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43750"/>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8547</xdr:rowOff>
    </xdr:from>
    <xdr:to>
      <xdr:col>24</xdr:col>
      <xdr:colOff>114300</xdr:colOff>
      <xdr:row>77</xdr:row>
      <xdr:rowOff>110147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31424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33541</xdr:rowOff>
    </xdr:from>
    <xdr:to>
      <xdr:col>20</xdr:col>
      <xdr:colOff>38100</xdr:colOff>
      <xdr:row>77</xdr:row>
      <xdr:rowOff>135141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151668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70955</xdr:rowOff>
    </xdr:from>
    <xdr:to>
      <xdr:col>15</xdr:col>
      <xdr:colOff>101600</xdr:colOff>
      <xdr:row>78</xdr:row>
      <xdr:rowOff>1105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17632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91300</xdr:rowOff>
    </xdr:from>
    <xdr:to>
      <xdr:col>10</xdr:col>
      <xdr:colOff>165100</xdr:colOff>
      <xdr:row>78</xdr:row>
      <xdr:rowOff>21450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37977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164224</xdr:rowOff>
    </xdr:from>
    <xdr:to>
      <xdr:col>6</xdr:col>
      <xdr:colOff>38100</xdr:colOff>
      <xdr:row>78</xdr:row>
      <xdr:rowOff>94374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110901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167300</xdr:rowOff>
    </xdr:from>
    <xdr:to>
      <xdr:col>24</xdr:col>
      <xdr:colOff>63500</xdr:colOff>
      <xdr:row>98</xdr:row>
      <xdr:rowOff>43269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97950"/>
          <a:ext cx="8382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147678</xdr:rowOff>
    </xdr:from>
    <xdr:to>
      <xdr:col>19</xdr:col>
      <xdr:colOff>177800</xdr:colOff>
      <xdr:row>98</xdr:row>
      <xdr:rowOff>43269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778328"/>
          <a:ext cx="889000" cy="6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147678</xdr:rowOff>
    </xdr:from>
    <xdr:to>
      <xdr:col>15</xdr:col>
      <xdr:colOff>50800</xdr:colOff>
      <xdr:row>98</xdr:row>
      <xdr:rowOff>132034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78328"/>
          <a:ext cx="889000" cy="15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131623</xdr:rowOff>
    </xdr:from>
    <xdr:to>
      <xdr:col>10</xdr:col>
      <xdr:colOff>114300</xdr:colOff>
      <xdr:row>98</xdr:row>
      <xdr:rowOff>132034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93372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116500</xdr:rowOff>
    </xdr:from>
    <xdr:to>
      <xdr:col>24</xdr:col>
      <xdr:colOff>114300</xdr:colOff>
      <xdr:row>98</xdr:row>
      <xdr:rowOff>46650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31427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6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163919</xdr:rowOff>
    </xdr:from>
    <xdr:to>
      <xdr:col>20</xdr:col>
      <xdr:colOff>38100</xdr:colOff>
      <xdr:row>98</xdr:row>
      <xdr:rowOff>94069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85196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8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96878</xdr:rowOff>
    </xdr:from>
    <xdr:to>
      <xdr:col>15</xdr:col>
      <xdr:colOff>101600</xdr:colOff>
      <xdr:row>98</xdr:row>
      <xdr:rowOff>27028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18155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81234</xdr:rowOff>
    </xdr:from>
    <xdr:to>
      <xdr:col>10</xdr:col>
      <xdr:colOff>165100</xdr:colOff>
      <xdr:row>99</xdr:row>
      <xdr:rowOff>11384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7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80823</xdr:rowOff>
    </xdr:from>
    <xdr:to>
      <xdr:col>6</xdr:col>
      <xdr:colOff>38100</xdr:colOff>
      <xdr:row>99</xdr:row>
      <xdr:rowOff>10973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2100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76092</xdr:rowOff>
    </xdr:from>
    <xdr:to>
      <xdr:col>55</xdr:col>
      <xdr:colOff>0</xdr:colOff>
      <xdr:row>35</xdr:row>
      <xdr:rowOff>98571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76842"/>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76092</xdr:rowOff>
    </xdr:from>
    <xdr:to>
      <xdr:col>50</xdr:col>
      <xdr:colOff>114300</xdr:colOff>
      <xdr:row>35</xdr:row>
      <xdr:rowOff>108900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76842"/>
          <a:ext cx="889000" cy="3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11909</xdr:rowOff>
    </xdr:from>
    <xdr:to>
      <xdr:col>45</xdr:col>
      <xdr:colOff>177800</xdr:colOff>
      <xdr:row>35</xdr:row>
      <xdr:rowOff>108900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69759"/>
          <a:ext cx="889000" cy="4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11909</xdr:rowOff>
    </xdr:from>
    <xdr:to>
      <xdr:col>41</xdr:col>
      <xdr:colOff>50800</xdr:colOff>
      <xdr:row>37</xdr:row>
      <xdr:rowOff>86966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69759"/>
          <a:ext cx="889000" cy="7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47771</xdr:rowOff>
    </xdr:from>
    <xdr:to>
      <xdr:col>55</xdr:col>
      <xdr:colOff>50800</xdr:colOff>
      <xdr:row>35</xdr:row>
      <xdr:rowOff>149371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4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70648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9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25292</xdr:rowOff>
    </xdr:from>
    <xdr:to>
      <xdr:col>50</xdr:col>
      <xdr:colOff>165100</xdr:colOff>
      <xdr:row>35</xdr:row>
      <xdr:rowOff>126892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143419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0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58100</xdr:rowOff>
    </xdr:from>
    <xdr:to>
      <xdr:col>46</xdr:col>
      <xdr:colOff>38100</xdr:colOff>
      <xdr:row>35</xdr:row>
      <xdr:rowOff>159700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4777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3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132559</xdr:rowOff>
    </xdr:from>
    <xdr:to>
      <xdr:col>41</xdr:col>
      <xdr:colOff>101600</xdr:colOff>
      <xdr:row>33</xdr:row>
      <xdr:rowOff>62709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79236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39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36166</xdr:rowOff>
    </xdr:from>
    <xdr:to>
      <xdr:col>36</xdr:col>
      <xdr:colOff>165100</xdr:colOff>
      <xdr:row>37</xdr:row>
      <xdr:rowOff>137766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154293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167843</xdr:rowOff>
    </xdr:from>
    <xdr:to>
      <xdr:col>55</xdr:col>
      <xdr:colOff>0</xdr:colOff>
      <xdr:row>58</xdr:row>
      <xdr:rowOff>32425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40493"/>
          <a:ext cx="8382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9055</xdr:rowOff>
    </xdr:from>
    <xdr:to>
      <xdr:col>50</xdr:col>
      <xdr:colOff>114300</xdr:colOff>
      <xdr:row>58</xdr:row>
      <xdr:rowOff>32425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53155"/>
          <a:ext cx="889000" cy="2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136085</xdr:rowOff>
    </xdr:from>
    <xdr:to>
      <xdr:col>45</xdr:col>
      <xdr:colOff>177800</xdr:colOff>
      <xdr:row>58</xdr:row>
      <xdr:rowOff>9055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08735"/>
          <a:ext cx="889000" cy="4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136085</xdr:rowOff>
    </xdr:from>
    <xdr:to>
      <xdr:col>41</xdr:col>
      <xdr:colOff>50800</xdr:colOff>
      <xdr:row>57</xdr:row>
      <xdr:rowOff>170428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08735"/>
          <a:ext cx="889000" cy="3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117043</xdr:rowOff>
    </xdr:from>
    <xdr:to>
      <xdr:col>55</xdr:col>
      <xdr:colOff>50800</xdr:colOff>
      <xdr:row>58</xdr:row>
      <xdr:rowOff>47193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31970</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153075</xdr:rowOff>
    </xdr:from>
    <xdr:to>
      <xdr:col>50</xdr:col>
      <xdr:colOff>165100</xdr:colOff>
      <xdr:row>58</xdr:row>
      <xdr:rowOff>83225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74352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129705</xdr:rowOff>
    </xdr:from>
    <xdr:to>
      <xdr:col>46</xdr:col>
      <xdr:colOff>38100</xdr:colOff>
      <xdr:row>58</xdr:row>
      <xdr:rowOff>59855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50982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85285</xdr:rowOff>
    </xdr:from>
    <xdr:to>
      <xdr:col>41</xdr:col>
      <xdr:colOff>101600</xdr:colOff>
      <xdr:row>58</xdr:row>
      <xdr:rowOff>15435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119628</xdr:rowOff>
    </xdr:from>
    <xdr:to>
      <xdr:col>36</xdr:col>
      <xdr:colOff>165100</xdr:colOff>
      <xdr:row>58</xdr:row>
      <xdr:rowOff>49778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40905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136640</xdr:rowOff>
    </xdr:from>
    <xdr:to>
      <xdr:col>55</xdr:col>
      <xdr:colOff>0</xdr:colOff>
      <xdr:row>79</xdr:row>
      <xdr:rowOff>14236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9740"/>
          <a:ext cx="838200" cy="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49264</xdr:rowOff>
    </xdr:from>
    <xdr:to>
      <xdr:col>50</xdr:col>
      <xdr:colOff>114300</xdr:colOff>
      <xdr:row>79</xdr:row>
      <xdr:rowOff>14236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22364"/>
          <a:ext cx="889000" cy="13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49264</xdr:rowOff>
    </xdr:from>
    <xdr:to>
      <xdr:col>45</xdr:col>
      <xdr:colOff>177800</xdr:colOff>
      <xdr:row>78</xdr:row>
      <xdr:rowOff>139103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22364"/>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21934</xdr:rowOff>
    </xdr:from>
    <xdr:to>
      <xdr:col>41</xdr:col>
      <xdr:colOff>50800</xdr:colOff>
      <xdr:row>78</xdr:row>
      <xdr:rowOff>139103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95034"/>
          <a:ext cx="889000" cy="1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85840</xdr:rowOff>
    </xdr:from>
    <xdr:to>
      <xdr:col>55</xdr:col>
      <xdr:colOff>50800</xdr:colOff>
      <xdr:row>79</xdr:row>
      <xdr:rowOff>15990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134886</xdr:rowOff>
    </xdr:from>
    <xdr:to>
      <xdr:col>50</xdr:col>
      <xdr:colOff>165100</xdr:colOff>
      <xdr:row>79</xdr:row>
      <xdr:rowOff>65036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56163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169914</xdr:rowOff>
    </xdr:from>
    <xdr:to>
      <xdr:col>46</xdr:col>
      <xdr:colOff>38100</xdr:colOff>
      <xdr:row>78</xdr:row>
      <xdr:rowOff>100064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91191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6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88303</xdr:rowOff>
    </xdr:from>
    <xdr:to>
      <xdr:col>41</xdr:col>
      <xdr:colOff>101600</xdr:colOff>
      <xdr:row>79</xdr:row>
      <xdr:rowOff>18453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9580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5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142584</xdr:rowOff>
    </xdr:from>
    <xdr:to>
      <xdr:col>36</xdr:col>
      <xdr:colOff>165100</xdr:colOff>
      <xdr:row>78</xdr:row>
      <xdr:rowOff>72734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63861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38815</xdr:rowOff>
    </xdr:from>
    <xdr:to>
      <xdr:col>55</xdr:col>
      <xdr:colOff>0</xdr:colOff>
      <xdr:row>98</xdr:row>
      <xdr:rowOff>67190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0915"/>
          <a:ext cx="8382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65793</xdr:rowOff>
    </xdr:from>
    <xdr:to>
      <xdr:col>50</xdr:col>
      <xdr:colOff>114300</xdr:colOff>
      <xdr:row>98</xdr:row>
      <xdr:rowOff>67190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789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35758</xdr:rowOff>
    </xdr:from>
    <xdr:to>
      <xdr:col>45</xdr:col>
      <xdr:colOff>177800</xdr:colOff>
      <xdr:row>98</xdr:row>
      <xdr:rowOff>65793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37858"/>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35758</xdr:rowOff>
    </xdr:from>
    <xdr:to>
      <xdr:col>41</xdr:col>
      <xdr:colOff>50800</xdr:colOff>
      <xdr:row>98</xdr:row>
      <xdr:rowOff>58193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7858"/>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159465</xdr:rowOff>
    </xdr:from>
    <xdr:to>
      <xdr:col>55</xdr:col>
      <xdr:colOff>50800</xdr:colOff>
      <xdr:row>98</xdr:row>
      <xdr:rowOff>89615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16390</xdr:rowOff>
    </xdr:from>
    <xdr:to>
      <xdr:col>50</xdr:col>
      <xdr:colOff>165100</xdr:colOff>
      <xdr:row>98</xdr:row>
      <xdr:rowOff>117990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109117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14993</xdr:rowOff>
    </xdr:from>
    <xdr:to>
      <xdr:col>46</xdr:col>
      <xdr:colOff>38100</xdr:colOff>
      <xdr:row>98</xdr:row>
      <xdr:rowOff>116593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107720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156408</xdr:rowOff>
    </xdr:from>
    <xdr:to>
      <xdr:col>41</xdr:col>
      <xdr:colOff>101600</xdr:colOff>
      <xdr:row>98</xdr:row>
      <xdr:rowOff>86558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77685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7393</xdr:rowOff>
    </xdr:from>
    <xdr:to>
      <xdr:col>36</xdr:col>
      <xdr:colOff>165100</xdr:colOff>
      <xdr:row>98</xdr:row>
      <xdr:rowOff>108993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100120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153822</xdr:rowOff>
    </xdr:from>
    <xdr:to>
      <xdr:col>85</xdr:col>
      <xdr:colOff>127000</xdr:colOff>
      <xdr:row>39</xdr:row>
      <xdr:rowOff>32436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68922"/>
          <a:ext cx="8382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14148</xdr:rowOff>
    </xdr:from>
    <xdr:to>
      <xdr:col>81</xdr:col>
      <xdr:colOff>50800</xdr:colOff>
      <xdr:row>39</xdr:row>
      <xdr:rowOff>32436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006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107810</xdr:rowOff>
    </xdr:from>
    <xdr:to>
      <xdr:col>76</xdr:col>
      <xdr:colOff>114300</xdr:colOff>
      <xdr:row>39</xdr:row>
      <xdr:rowOff>14148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22910"/>
          <a:ext cx="889000" cy="7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62865</xdr:rowOff>
    </xdr:from>
    <xdr:to>
      <xdr:col>71</xdr:col>
      <xdr:colOff>177800</xdr:colOff>
      <xdr:row>38</xdr:row>
      <xdr:rowOff>107810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77965"/>
          <a:ext cx="889000" cy="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103022</xdr:rowOff>
    </xdr:from>
    <xdr:to>
      <xdr:col>85</xdr:col>
      <xdr:colOff>177800</xdr:colOff>
      <xdr:row>39</xdr:row>
      <xdr:rowOff>33172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153086</xdr:rowOff>
    </xdr:from>
    <xdr:to>
      <xdr:col>81</xdr:col>
      <xdr:colOff>101600</xdr:colOff>
      <xdr:row>39</xdr:row>
      <xdr:rowOff>83236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74363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134798</xdr:rowOff>
    </xdr:from>
    <xdr:to>
      <xdr:col>76</xdr:col>
      <xdr:colOff>165100</xdr:colOff>
      <xdr:row>39</xdr:row>
      <xdr:rowOff>64948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56075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57010</xdr:rowOff>
    </xdr:from>
    <xdr:to>
      <xdr:col>72</xdr:col>
      <xdr:colOff>38100</xdr:colOff>
      <xdr:row>38</xdr:row>
      <xdr:rowOff>158610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149737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6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12065</xdr:rowOff>
    </xdr:from>
    <xdr:to>
      <xdr:col>67</xdr:col>
      <xdr:colOff>101600</xdr:colOff>
      <xdr:row>38</xdr:row>
      <xdr:rowOff>113665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130192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170993</xdr:rowOff>
    </xdr:from>
    <xdr:to>
      <xdr:col>85</xdr:col>
      <xdr:colOff>127000</xdr:colOff>
      <xdr:row>78</xdr:row>
      <xdr:rowOff>13170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72643"/>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166421</xdr:rowOff>
    </xdr:from>
    <xdr:to>
      <xdr:col>81</xdr:col>
      <xdr:colOff>50800</xdr:colOff>
      <xdr:row>77</xdr:row>
      <xdr:rowOff>170993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680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166421</xdr:rowOff>
    </xdr:from>
    <xdr:to>
      <xdr:col>76</xdr:col>
      <xdr:colOff>114300</xdr:colOff>
      <xdr:row>77</xdr:row>
      <xdr:rowOff>170605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68071"/>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169495</xdr:rowOff>
    </xdr:from>
    <xdr:to>
      <xdr:col>71</xdr:col>
      <xdr:colOff>177800</xdr:colOff>
      <xdr:row>77</xdr:row>
      <xdr:rowOff>170605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71145"/>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133820</xdr:rowOff>
    </xdr:from>
    <xdr:to>
      <xdr:col>85</xdr:col>
      <xdr:colOff>177800</xdr:colOff>
      <xdr:row>78</xdr:row>
      <xdr:rowOff>63970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120193</xdr:rowOff>
    </xdr:from>
    <xdr:to>
      <xdr:col>81</xdr:col>
      <xdr:colOff>101600</xdr:colOff>
      <xdr:row>78</xdr:row>
      <xdr:rowOff>50343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41470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1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115621</xdr:rowOff>
    </xdr:from>
    <xdr:to>
      <xdr:col>76</xdr:col>
      <xdr:colOff>165100</xdr:colOff>
      <xdr:row>78</xdr:row>
      <xdr:rowOff>45771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36898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119805</xdr:rowOff>
    </xdr:from>
    <xdr:to>
      <xdr:col>72</xdr:col>
      <xdr:colOff>38100</xdr:colOff>
      <xdr:row>78</xdr:row>
      <xdr:rowOff>49955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118695</xdr:rowOff>
    </xdr:from>
    <xdr:to>
      <xdr:col>67</xdr:col>
      <xdr:colOff>101600</xdr:colOff>
      <xdr:row>78</xdr:row>
      <xdr:rowOff>48845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39972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32215</xdr:rowOff>
    </xdr:from>
    <xdr:to>
      <xdr:col>85</xdr:col>
      <xdr:colOff>127000</xdr:colOff>
      <xdr:row>98</xdr:row>
      <xdr:rowOff>91962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4315"/>
          <a:ext cx="8382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32215</xdr:rowOff>
    </xdr:from>
    <xdr:to>
      <xdr:col>81</xdr:col>
      <xdr:colOff>50800</xdr:colOff>
      <xdr:row>98</xdr:row>
      <xdr:rowOff>66114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4315"/>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66114</xdr:rowOff>
    </xdr:from>
    <xdr:to>
      <xdr:col>76</xdr:col>
      <xdr:colOff>114300</xdr:colOff>
      <xdr:row>98</xdr:row>
      <xdr:rowOff>105860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68214"/>
          <a:ext cx="889000" cy="3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104994</xdr:rowOff>
    </xdr:from>
    <xdr:to>
      <xdr:col>71</xdr:col>
      <xdr:colOff>177800</xdr:colOff>
      <xdr:row>98</xdr:row>
      <xdr:rowOff>105860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7094"/>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41162</xdr:rowOff>
    </xdr:from>
    <xdr:to>
      <xdr:col>85</xdr:col>
      <xdr:colOff>177800</xdr:colOff>
      <xdr:row>98</xdr:row>
      <xdr:rowOff>142762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152865</xdr:rowOff>
    </xdr:from>
    <xdr:to>
      <xdr:col>81</xdr:col>
      <xdr:colOff>101600</xdr:colOff>
      <xdr:row>98</xdr:row>
      <xdr:rowOff>83015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99542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15314</xdr:rowOff>
    </xdr:from>
    <xdr:to>
      <xdr:col>76</xdr:col>
      <xdr:colOff>165100</xdr:colOff>
      <xdr:row>98</xdr:row>
      <xdr:rowOff>116914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108041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55060</xdr:rowOff>
    </xdr:from>
    <xdr:to>
      <xdr:col>72</xdr:col>
      <xdr:colOff>38100</xdr:colOff>
      <xdr:row>98</xdr:row>
      <xdr:rowOff>156660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147787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54194</xdr:rowOff>
    </xdr:from>
    <xdr:to>
      <xdr:col>67</xdr:col>
      <xdr:colOff>101600</xdr:colOff>
      <xdr:row>98</xdr:row>
      <xdr:rowOff>155794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146921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40830</xdr:rowOff>
    </xdr:from>
    <xdr:to>
      <xdr:col>116</xdr:col>
      <xdr:colOff>63500</xdr:colOff>
      <xdr:row>78</xdr:row>
      <xdr:rowOff>61976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13930"/>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61976</xdr:rowOff>
    </xdr:from>
    <xdr:to>
      <xdr:col>111</xdr:col>
      <xdr:colOff>177800</xdr:colOff>
      <xdr:row>78</xdr:row>
      <xdr:rowOff>87985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35076"/>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87985</xdr:rowOff>
    </xdr:from>
    <xdr:to>
      <xdr:col>107</xdr:col>
      <xdr:colOff>50800</xdr:colOff>
      <xdr:row>78</xdr:row>
      <xdr:rowOff>106108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61085"/>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153797</xdr:rowOff>
    </xdr:from>
    <xdr:to>
      <xdr:col>102</xdr:col>
      <xdr:colOff>114300</xdr:colOff>
      <xdr:row>78</xdr:row>
      <xdr:rowOff>106108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669647"/>
          <a:ext cx="889000" cy="80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161480</xdr:rowOff>
    </xdr:from>
    <xdr:to>
      <xdr:col>116</xdr:col>
      <xdr:colOff>114300</xdr:colOff>
      <xdr:row>78</xdr:row>
      <xdr:rowOff>91630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6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139907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11176</xdr:rowOff>
    </xdr:from>
    <xdr:to>
      <xdr:col>112</xdr:col>
      <xdr:colOff>38100</xdr:colOff>
      <xdr:row>78</xdr:row>
      <xdr:rowOff>112776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103903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37185</xdr:rowOff>
    </xdr:from>
    <xdr:to>
      <xdr:col>107</xdr:col>
      <xdr:colOff>101600</xdr:colOff>
      <xdr:row>78</xdr:row>
      <xdr:rowOff>138785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129912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0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55308</xdr:rowOff>
    </xdr:from>
    <xdr:to>
      <xdr:col>102</xdr:col>
      <xdr:colOff>165100</xdr:colOff>
      <xdr:row>78</xdr:row>
      <xdr:rowOff>156908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148035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2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102997</xdr:rowOff>
    </xdr:from>
    <xdr:to>
      <xdr:col>98</xdr:col>
      <xdr:colOff>38100</xdr:colOff>
      <xdr:row>74</xdr:row>
      <xdr:rowOff>33147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49674</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39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類似団体平均に比べ高くなっている主な構成項目は、人件費、維持補修費、補助費等などが挙げられる。</a:t>
          </a:r>
        </a:p>
        <a:p>
          <a:r>
            <a:rPr kumimoji="1" lang="ja-JP" altLang="en-US" sz="1300">
              <a:latin typeface="ＭＳ Ｐゴシック" panose="020B0600070205080204" pitchFamily="50" charset="-128"/>
              <a:ea typeface="ＭＳ Ｐゴシック" panose="020B0600070205080204" pitchFamily="50" charset="-128"/>
            </a:rPr>
            <a:t>人件費は、類似団体と比較して住民一人あたりのコストが</a:t>
          </a:r>
          <a:r>
            <a:rPr kumimoji="1" lang="en-US" altLang="ja-JP" sz="1300">
              <a:latin typeface="ＭＳ Ｐゴシック" panose="020B0600070205080204" pitchFamily="50" charset="-128"/>
              <a:ea typeface="ＭＳ Ｐゴシック" panose="020B0600070205080204" pitchFamily="50" charset="-128"/>
            </a:rPr>
            <a:t>13,611</a:t>
          </a:r>
          <a:r>
            <a:rPr kumimoji="1" lang="ja-JP" altLang="en-US" sz="1300">
              <a:latin typeface="ＭＳ Ｐゴシック" panose="020B0600070205080204" pitchFamily="50" charset="-128"/>
              <a:ea typeface="ＭＳ Ｐゴシック" panose="020B0600070205080204" pitchFamily="50" charset="-128"/>
            </a:rPr>
            <a:t>円高い状況であり、主な要因としては職員数や会計年度任用職員の定期昇給に伴うものである。今後も増加が見込まれることから、退職者の補充抑制等により職員数の削減を行う中で、人件費の増加抑制に努める。</a:t>
          </a:r>
        </a:p>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施設の老朽化による維持補修費は増加傾向にあり、類似団体よりも高い状況にある。今後、公共施設等総合管理計画による公共施設の最適配置を図りながら、削減に努める。</a:t>
          </a:r>
        </a:p>
        <a:p>
          <a:r>
            <a:rPr kumimoji="1" lang="ja-JP" altLang="en-US" sz="1300">
              <a:latin typeface="ＭＳ Ｐゴシック" panose="020B0600070205080204" pitchFamily="50" charset="-128"/>
              <a:ea typeface="ＭＳ Ｐゴシック" panose="020B0600070205080204" pitchFamily="50" charset="-128"/>
            </a:rPr>
            <a:t>補助費等は、類似団体と比較して住民一人あたりのコストが</a:t>
          </a:r>
          <a:r>
            <a:rPr kumimoji="1" lang="en-US" altLang="ja-JP" sz="1300">
              <a:latin typeface="ＭＳ Ｐゴシック" panose="020B0600070205080204" pitchFamily="50" charset="-128"/>
              <a:ea typeface="ＭＳ Ｐゴシック" panose="020B0600070205080204" pitchFamily="50" charset="-128"/>
            </a:rPr>
            <a:t>60,255</a:t>
          </a:r>
          <a:r>
            <a:rPr kumimoji="1" lang="ja-JP" altLang="en-US" sz="1300">
              <a:latin typeface="ＭＳ Ｐゴシック" panose="020B0600070205080204" pitchFamily="50" charset="-128"/>
              <a:ea typeface="ＭＳ Ｐゴシック" panose="020B0600070205080204" pitchFamily="50" charset="-128"/>
            </a:rPr>
            <a:t>円高い状況であり、主な要因としては上水道、下水道、市立病院や一部事務組合の安定運営並びに施設整備の維持及び向上のための負担金補助金の増加に伴うものである。今後も引き続き市単独補助金の見直しなどを行い増加抑制を図るとともに、料金改定などの自主財源の確保を促し、普通会計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45,533
44,746
602.48
32,421,820
30,788,473
1,248,107
19,796,731
18,890,537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163513</xdr:rowOff>
    </xdr:from>
    <xdr:to>
      <xdr:col>24</xdr:col>
      <xdr:colOff>63500</xdr:colOff>
      <xdr:row>37</xdr:row>
      <xdr:rowOff>5016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5713"/>
          <a:ext cx="8382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5016</xdr:rowOff>
    </xdr:from>
    <xdr:to>
      <xdr:col>19</xdr:col>
      <xdr:colOff>177800</xdr:colOff>
      <xdr:row>37</xdr:row>
      <xdr:rowOff>106363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8666"/>
          <a:ext cx="8890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75311</xdr:rowOff>
    </xdr:from>
    <xdr:to>
      <xdr:col>15</xdr:col>
      <xdr:colOff>50800</xdr:colOff>
      <xdr:row>37</xdr:row>
      <xdr:rowOff>106363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8961"/>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68643</xdr:rowOff>
    </xdr:from>
    <xdr:to>
      <xdr:col>10</xdr:col>
      <xdr:colOff>114300</xdr:colOff>
      <xdr:row>37</xdr:row>
      <xdr:rowOff>75311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229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112713</xdr:rowOff>
    </xdr:from>
    <xdr:to>
      <xdr:col>24</xdr:col>
      <xdr:colOff>114300</xdr:colOff>
      <xdr:row>37</xdr:row>
      <xdr:rowOff>42863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91140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125666</xdr:rowOff>
    </xdr:from>
    <xdr:to>
      <xdr:col>20</xdr:col>
      <xdr:colOff>38100</xdr:colOff>
      <xdr:row>37</xdr:row>
      <xdr:rowOff>55816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46943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55563</xdr:rowOff>
    </xdr:from>
    <xdr:to>
      <xdr:col>15</xdr:col>
      <xdr:colOff>101600</xdr:colOff>
      <xdr:row>37</xdr:row>
      <xdr:rowOff>157163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148290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24511</xdr:rowOff>
    </xdr:from>
    <xdr:to>
      <xdr:col>10</xdr:col>
      <xdr:colOff>165100</xdr:colOff>
      <xdr:row>37</xdr:row>
      <xdr:rowOff>126111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117238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17843</xdr:rowOff>
    </xdr:from>
    <xdr:to>
      <xdr:col>6</xdr:col>
      <xdr:colOff>38100</xdr:colOff>
      <xdr:row>37</xdr:row>
      <xdr:rowOff>119443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110570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73854</xdr:rowOff>
    </xdr:from>
    <xdr:to>
      <xdr:col>24</xdr:col>
      <xdr:colOff>63500</xdr:colOff>
      <xdr:row>58</xdr:row>
      <xdr:rowOff>88874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17954"/>
          <a:ext cx="8382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73188</xdr:rowOff>
    </xdr:from>
    <xdr:to>
      <xdr:col>19</xdr:col>
      <xdr:colOff>177800</xdr:colOff>
      <xdr:row>58</xdr:row>
      <xdr:rowOff>73854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7288"/>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119138</xdr:rowOff>
    </xdr:from>
    <xdr:to>
      <xdr:col>15</xdr:col>
      <xdr:colOff>50800</xdr:colOff>
      <xdr:row>58</xdr:row>
      <xdr:rowOff>73188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1788"/>
          <a:ext cx="889000" cy="1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119138</xdr:rowOff>
    </xdr:from>
    <xdr:to>
      <xdr:col>10</xdr:col>
      <xdr:colOff>114300</xdr:colOff>
      <xdr:row>58</xdr:row>
      <xdr:rowOff>117805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1788"/>
          <a:ext cx="8890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38074</xdr:rowOff>
    </xdr:from>
    <xdr:to>
      <xdr:col>24</xdr:col>
      <xdr:colOff>114300</xdr:colOff>
      <xdr:row>58</xdr:row>
      <xdr:rowOff>139674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23054</xdr:rowOff>
    </xdr:from>
    <xdr:to>
      <xdr:col>20</xdr:col>
      <xdr:colOff>38100</xdr:colOff>
      <xdr:row>58</xdr:row>
      <xdr:rowOff>124654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115781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22388</xdr:rowOff>
    </xdr:from>
    <xdr:to>
      <xdr:col>15</xdr:col>
      <xdr:colOff>101600</xdr:colOff>
      <xdr:row>58</xdr:row>
      <xdr:rowOff>123988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115115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68338</xdr:rowOff>
    </xdr:from>
    <xdr:to>
      <xdr:col>10</xdr:col>
      <xdr:colOff>165100</xdr:colOff>
      <xdr:row>57</xdr:row>
      <xdr:rowOff>169938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15015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1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67005</xdr:rowOff>
    </xdr:from>
    <xdr:to>
      <xdr:col>6</xdr:col>
      <xdr:colOff>38100</xdr:colOff>
      <xdr:row>58</xdr:row>
      <xdr:rowOff>168605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159732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151656</xdr:rowOff>
    </xdr:from>
    <xdr:to>
      <xdr:col>24</xdr:col>
      <xdr:colOff>63500</xdr:colOff>
      <xdr:row>77</xdr:row>
      <xdr:rowOff>5612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1856"/>
          <a:ext cx="8382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151295</xdr:rowOff>
    </xdr:from>
    <xdr:to>
      <xdr:col>19</xdr:col>
      <xdr:colOff>177800</xdr:colOff>
      <xdr:row>77</xdr:row>
      <xdr:rowOff>5612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81495"/>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151295</xdr:rowOff>
    </xdr:from>
    <xdr:to>
      <xdr:col>15</xdr:col>
      <xdr:colOff>50800</xdr:colOff>
      <xdr:row>77</xdr:row>
      <xdr:rowOff>107869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1495"/>
          <a:ext cx="889000" cy="1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98996</xdr:rowOff>
    </xdr:from>
    <xdr:to>
      <xdr:col>10</xdr:col>
      <xdr:colOff>114300</xdr:colOff>
      <xdr:row>77</xdr:row>
      <xdr:rowOff>107869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0646"/>
          <a:ext cx="8890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100856</xdr:rowOff>
    </xdr:from>
    <xdr:to>
      <xdr:col>24</xdr:col>
      <xdr:colOff>114300</xdr:colOff>
      <xdr:row>77</xdr:row>
      <xdr:rowOff>31006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15783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126262</xdr:rowOff>
    </xdr:from>
    <xdr:to>
      <xdr:col>20</xdr:col>
      <xdr:colOff>38100</xdr:colOff>
      <xdr:row>77</xdr:row>
      <xdr:rowOff>56412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47539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100495</xdr:rowOff>
    </xdr:from>
    <xdr:to>
      <xdr:col>15</xdr:col>
      <xdr:colOff>101600</xdr:colOff>
      <xdr:row>77</xdr:row>
      <xdr:rowOff>30645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21772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57069</xdr:rowOff>
    </xdr:from>
    <xdr:to>
      <xdr:col>10</xdr:col>
      <xdr:colOff>165100</xdr:colOff>
      <xdr:row>77</xdr:row>
      <xdr:rowOff>158669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149796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48196</xdr:rowOff>
    </xdr:from>
    <xdr:to>
      <xdr:col>6</xdr:col>
      <xdr:colOff>38100</xdr:colOff>
      <xdr:row>77</xdr:row>
      <xdr:rowOff>149796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140185</xdr:rowOff>
    </xdr:from>
    <xdr:to>
      <xdr:col>24</xdr:col>
      <xdr:colOff>63500</xdr:colOff>
      <xdr:row>96</xdr:row>
      <xdr:rowOff>155423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99385"/>
          <a:ext cx="838200" cy="1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142050</xdr:rowOff>
    </xdr:from>
    <xdr:to>
      <xdr:col>19</xdr:col>
      <xdr:colOff>177800</xdr:colOff>
      <xdr:row>96</xdr:row>
      <xdr:rowOff>155423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01250"/>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142050</xdr:rowOff>
    </xdr:from>
    <xdr:to>
      <xdr:col>15</xdr:col>
      <xdr:colOff>50800</xdr:colOff>
      <xdr:row>97</xdr:row>
      <xdr:rowOff>17162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01250"/>
          <a:ext cx="889000" cy="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17162</xdr:rowOff>
    </xdr:from>
    <xdr:to>
      <xdr:col>10</xdr:col>
      <xdr:colOff>114300</xdr:colOff>
      <xdr:row>97</xdr:row>
      <xdr:rowOff>20476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4781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89385</xdr:rowOff>
    </xdr:from>
    <xdr:to>
      <xdr:col>24</xdr:col>
      <xdr:colOff>114300</xdr:colOff>
      <xdr:row>97</xdr:row>
      <xdr:rowOff>19535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112262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104623</xdr:rowOff>
    </xdr:from>
    <xdr:to>
      <xdr:col>20</xdr:col>
      <xdr:colOff>38100</xdr:colOff>
      <xdr:row>97</xdr:row>
      <xdr:rowOff>34773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51300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91250</xdr:rowOff>
    </xdr:from>
    <xdr:to>
      <xdr:col>15</xdr:col>
      <xdr:colOff>101600</xdr:colOff>
      <xdr:row>97</xdr:row>
      <xdr:rowOff>21400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37927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2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137812</xdr:rowOff>
    </xdr:from>
    <xdr:to>
      <xdr:col>10</xdr:col>
      <xdr:colOff>165100</xdr:colOff>
      <xdr:row>97</xdr:row>
      <xdr:rowOff>67962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84489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141126</xdr:rowOff>
    </xdr:from>
    <xdr:to>
      <xdr:col>6</xdr:col>
      <xdr:colOff>38100</xdr:colOff>
      <xdr:row>97</xdr:row>
      <xdr:rowOff>71276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87803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7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39443</xdr:rowOff>
    </xdr:from>
    <xdr:to>
      <xdr:col>55</xdr:col>
      <xdr:colOff>0</xdr:colOff>
      <xdr:row>38</xdr:row>
      <xdr:rowOff>74059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54543"/>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39443</xdr:rowOff>
    </xdr:from>
    <xdr:to>
      <xdr:col>50</xdr:col>
      <xdr:colOff>114300</xdr:colOff>
      <xdr:row>38</xdr:row>
      <xdr:rowOff>141986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54543"/>
          <a:ext cx="8890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28012</xdr:rowOff>
    </xdr:from>
    <xdr:to>
      <xdr:col>45</xdr:col>
      <xdr:colOff>177800</xdr:colOff>
      <xdr:row>38</xdr:row>
      <xdr:rowOff>141986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3112"/>
          <a:ext cx="8890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28012</xdr:rowOff>
    </xdr:from>
    <xdr:to>
      <xdr:col>41</xdr:col>
      <xdr:colOff>50800</xdr:colOff>
      <xdr:row>38</xdr:row>
      <xdr:rowOff>28666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4311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23259</xdr:rowOff>
    </xdr:from>
    <xdr:to>
      <xdr:col>55</xdr:col>
      <xdr:colOff>50800</xdr:colOff>
      <xdr:row>38</xdr:row>
      <xdr:rowOff>124859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1686</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160093</xdr:rowOff>
    </xdr:from>
    <xdr:to>
      <xdr:col>50</xdr:col>
      <xdr:colOff>165100</xdr:colOff>
      <xdr:row>38</xdr:row>
      <xdr:rowOff>90243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81370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9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91186</xdr:rowOff>
    </xdr:from>
    <xdr:to>
      <xdr:col>46</xdr:col>
      <xdr:colOff>38100</xdr:colOff>
      <xdr:row>39</xdr:row>
      <xdr:rowOff>21336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12463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148663</xdr:rowOff>
    </xdr:from>
    <xdr:to>
      <xdr:col>41</xdr:col>
      <xdr:colOff>101600</xdr:colOff>
      <xdr:row>38</xdr:row>
      <xdr:rowOff>78812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95340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26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149316</xdr:rowOff>
    </xdr:from>
    <xdr:to>
      <xdr:col>36</xdr:col>
      <xdr:colOff>165100</xdr:colOff>
      <xdr:row>38</xdr:row>
      <xdr:rowOff>79466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95993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26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90231</xdr:rowOff>
    </xdr:from>
    <xdr:to>
      <xdr:col>55</xdr:col>
      <xdr:colOff>0</xdr:colOff>
      <xdr:row>56</xdr:row>
      <xdr:rowOff>100899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91431"/>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90231</xdr:rowOff>
    </xdr:from>
    <xdr:to>
      <xdr:col>50</xdr:col>
      <xdr:colOff>114300</xdr:colOff>
      <xdr:row>56</xdr:row>
      <xdr:rowOff>115941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91431"/>
          <a:ext cx="889000" cy="2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25370</xdr:rowOff>
    </xdr:from>
    <xdr:to>
      <xdr:col>45</xdr:col>
      <xdr:colOff>177800</xdr:colOff>
      <xdr:row>56</xdr:row>
      <xdr:rowOff>115941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26570"/>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25370</xdr:rowOff>
    </xdr:from>
    <xdr:to>
      <xdr:col>41</xdr:col>
      <xdr:colOff>50800</xdr:colOff>
      <xdr:row>56</xdr:row>
      <xdr:rowOff>165989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26570"/>
          <a:ext cx="889000" cy="14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50099</xdr:rowOff>
    </xdr:from>
    <xdr:to>
      <xdr:col>55</xdr:col>
      <xdr:colOff>50800</xdr:colOff>
      <xdr:row>56</xdr:row>
      <xdr:rowOff>151699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72976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39431</xdr:rowOff>
    </xdr:from>
    <xdr:to>
      <xdr:col>50</xdr:col>
      <xdr:colOff>165100</xdr:colOff>
      <xdr:row>56</xdr:row>
      <xdr:rowOff>141031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157558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65141</xdr:rowOff>
    </xdr:from>
    <xdr:to>
      <xdr:col>46</xdr:col>
      <xdr:colOff>38100</xdr:colOff>
      <xdr:row>56</xdr:row>
      <xdr:rowOff>166741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4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146020</xdr:rowOff>
    </xdr:from>
    <xdr:to>
      <xdr:col>41</xdr:col>
      <xdr:colOff>101600</xdr:colOff>
      <xdr:row>56</xdr:row>
      <xdr:rowOff>76170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92697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27448</xdr:rowOff>
    </xdr:from>
    <xdr:to>
      <xdr:col>55</xdr:col>
      <xdr:colOff>0</xdr:colOff>
      <xdr:row>78</xdr:row>
      <xdr:rowOff>65204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00548"/>
          <a:ext cx="838200" cy="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27448</xdr:rowOff>
    </xdr:from>
    <xdr:to>
      <xdr:col>50</xdr:col>
      <xdr:colOff>114300</xdr:colOff>
      <xdr:row>78</xdr:row>
      <xdr:rowOff>48671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00548"/>
          <a:ext cx="889000" cy="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48671</xdr:rowOff>
    </xdr:from>
    <xdr:to>
      <xdr:col>45</xdr:col>
      <xdr:colOff>177800</xdr:colOff>
      <xdr:row>78</xdr:row>
      <xdr:rowOff>52676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21771"/>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52676</xdr:rowOff>
    </xdr:from>
    <xdr:to>
      <xdr:col>41</xdr:col>
      <xdr:colOff>50800</xdr:colOff>
      <xdr:row>78</xdr:row>
      <xdr:rowOff>77228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25776"/>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14404</xdr:rowOff>
    </xdr:from>
    <xdr:to>
      <xdr:col>55</xdr:col>
      <xdr:colOff>50800</xdr:colOff>
      <xdr:row>78</xdr:row>
      <xdr:rowOff>116004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148098</xdr:rowOff>
    </xdr:from>
    <xdr:to>
      <xdr:col>50</xdr:col>
      <xdr:colOff>165100</xdr:colOff>
      <xdr:row>78</xdr:row>
      <xdr:rowOff>78248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69375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4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169321</xdr:rowOff>
    </xdr:from>
    <xdr:to>
      <xdr:col>46</xdr:col>
      <xdr:colOff>38100</xdr:colOff>
      <xdr:row>78</xdr:row>
      <xdr:rowOff>99471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90598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1876</xdr:rowOff>
    </xdr:from>
    <xdr:to>
      <xdr:col>41</xdr:col>
      <xdr:colOff>101600</xdr:colOff>
      <xdr:row>78</xdr:row>
      <xdr:rowOff>103476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94603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26428</xdr:rowOff>
    </xdr:from>
    <xdr:to>
      <xdr:col>36</xdr:col>
      <xdr:colOff>165100</xdr:colOff>
      <xdr:row>78</xdr:row>
      <xdr:rowOff>128028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119155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135714</xdr:rowOff>
    </xdr:from>
    <xdr:to>
      <xdr:col>55</xdr:col>
      <xdr:colOff>0</xdr:colOff>
      <xdr:row>96</xdr:row>
      <xdr:rowOff>27420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23464"/>
          <a:ext cx="838200" cy="6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20028</xdr:rowOff>
    </xdr:from>
    <xdr:to>
      <xdr:col>50</xdr:col>
      <xdr:colOff>114300</xdr:colOff>
      <xdr:row>96</xdr:row>
      <xdr:rowOff>27420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79228"/>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20028</xdr:rowOff>
    </xdr:from>
    <xdr:to>
      <xdr:col>45</xdr:col>
      <xdr:colOff>177800</xdr:colOff>
      <xdr:row>96</xdr:row>
      <xdr:rowOff>96785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79228"/>
          <a:ext cx="889000" cy="7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61565</xdr:rowOff>
    </xdr:from>
    <xdr:to>
      <xdr:col>41</xdr:col>
      <xdr:colOff>50800</xdr:colOff>
      <xdr:row>96</xdr:row>
      <xdr:rowOff>96785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520765"/>
          <a:ext cx="889000" cy="3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84914</xdr:rowOff>
    </xdr:from>
    <xdr:to>
      <xdr:col>55</xdr:col>
      <xdr:colOff>50800</xdr:colOff>
      <xdr:row>96</xdr:row>
      <xdr:rowOff>15064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107791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2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148070</xdr:rowOff>
    </xdr:from>
    <xdr:to>
      <xdr:col>50</xdr:col>
      <xdr:colOff>165100</xdr:colOff>
      <xdr:row>96</xdr:row>
      <xdr:rowOff>78220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94747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140678</xdr:rowOff>
    </xdr:from>
    <xdr:to>
      <xdr:col>46</xdr:col>
      <xdr:colOff>38100</xdr:colOff>
      <xdr:row>96</xdr:row>
      <xdr:rowOff>70828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87355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45985</xdr:rowOff>
    </xdr:from>
    <xdr:to>
      <xdr:col>41</xdr:col>
      <xdr:colOff>101600</xdr:colOff>
      <xdr:row>96</xdr:row>
      <xdr:rowOff>147585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164112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8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10765</xdr:rowOff>
    </xdr:from>
    <xdr:to>
      <xdr:col>36</xdr:col>
      <xdr:colOff>165100</xdr:colOff>
      <xdr:row>96</xdr:row>
      <xdr:rowOff>112365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128892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72354</xdr:rowOff>
    </xdr:from>
    <xdr:to>
      <xdr:col>85</xdr:col>
      <xdr:colOff>127000</xdr:colOff>
      <xdr:row>35</xdr:row>
      <xdr:rowOff>96015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073104"/>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72354</xdr:rowOff>
    </xdr:from>
    <xdr:to>
      <xdr:col>81</xdr:col>
      <xdr:colOff>50800</xdr:colOff>
      <xdr:row>35</xdr:row>
      <xdr:rowOff>130853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73104"/>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68537</xdr:rowOff>
    </xdr:from>
    <xdr:to>
      <xdr:col>76</xdr:col>
      <xdr:colOff>114300</xdr:colOff>
      <xdr:row>35</xdr:row>
      <xdr:rowOff>130853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69287"/>
          <a:ext cx="889000" cy="6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68537</xdr:rowOff>
    </xdr:from>
    <xdr:to>
      <xdr:col>71</xdr:col>
      <xdr:colOff>177800</xdr:colOff>
      <xdr:row>36</xdr:row>
      <xdr:rowOff>55690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69287"/>
          <a:ext cx="889000" cy="1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45215</xdr:rowOff>
    </xdr:from>
    <xdr:to>
      <xdr:col>85</xdr:col>
      <xdr:colOff>177800</xdr:colOff>
      <xdr:row>35</xdr:row>
      <xdr:rowOff>146815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23642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21554</xdr:rowOff>
    </xdr:from>
    <xdr:to>
      <xdr:col>81</xdr:col>
      <xdr:colOff>101600</xdr:colOff>
      <xdr:row>35</xdr:row>
      <xdr:rowOff>123154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114281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80053</xdr:rowOff>
    </xdr:from>
    <xdr:to>
      <xdr:col>76</xdr:col>
      <xdr:colOff>165100</xdr:colOff>
      <xdr:row>36</xdr:row>
      <xdr:rowOff>10203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17737</xdr:rowOff>
    </xdr:from>
    <xdr:to>
      <xdr:col>72</xdr:col>
      <xdr:colOff>38100</xdr:colOff>
      <xdr:row>35</xdr:row>
      <xdr:rowOff>119337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110464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4890</xdr:rowOff>
    </xdr:from>
    <xdr:to>
      <xdr:col>67</xdr:col>
      <xdr:colOff>101600</xdr:colOff>
      <xdr:row>36</xdr:row>
      <xdr:rowOff>106490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97617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93304</xdr:rowOff>
    </xdr:from>
    <xdr:to>
      <xdr:col>85</xdr:col>
      <xdr:colOff>127000</xdr:colOff>
      <xdr:row>56</xdr:row>
      <xdr:rowOff>129468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94504"/>
          <a:ext cx="8382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129468</xdr:rowOff>
    </xdr:from>
    <xdr:to>
      <xdr:col>81</xdr:col>
      <xdr:colOff>50800</xdr:colOff>
      <xdr:row>56</xdr:row>
      <xdr:rowOff>161952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30668"/>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91013</xdr:rowOff>
    </xdr:from>
    <xdr:to>
      <xdr:col>76</xdr:col>
      <xdr:colOff>114300</xdr:colOff>
      <xdr:row>56</xdr:row>
      <xdr:rowOff>161952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92213"/>
          <a:ext cx="889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91013</xdr:rowOff>
    </xdr:from>
    <xdr:to>
      <xdr:col>71</xdr:col>
      <xdr:colOff>177800</xdr:colOff>
      <xdr:row>56</xdr:row>
      <xdr:rowOff>154838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92213"/>
          <a:ext cx="889000" cy="6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42504</xdr:rowOff>
    </xdr:from>
    <xdr:to>
      <xdr:col>85</xdr:col>
      <xdr:colOff>177800</xdr:colOff>
      <xdr:row>56</xdr:row>
      <xdr:rowOff>144104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4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65381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78668</xdr:rowOff>
    </xdr:from>
    <xdr:to>
      <xdr:col>81</xdr:col>
      <xdr:colOff>101600</xdr:colOff>
      <xdr:row>57</xdr:row>
      <xdr:rowOff>8818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111152</xdr:rowOff>
    </xdr:from>
    <xdr:to>
      <xdr:col>76</xdr:col>
      <xdr:colOff>165100</xdr:colOff>
      <xdr:row>57</xdr:row>
      <xdr:rowOff>41302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57829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40213</xdr:rowOff>
    </xdr:from>
    <xdr:to>
      <xdr:col>72</xdr:col>
      <xdr:colOff>38100</xdr:colOff>
      <xdr:row>56</xdr:row>
      <xdr:rowOff>141813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4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158340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104038</xdr:rowOff>
    </xdr:from>
    <xdr:to>
      <xdr:col>67</xdr:col>
      <xdr:colOff>101600</xdr:colOff>
      <xdr:row>57</xdr:row>
      <xdr:rowOff>34188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50715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153823</xdr:rowOff>
    </xdr:from>
    <xdr:to>
      <xdr:col>85</xdr:col>
      <xdr:colOff>127000</xdr:colOff>
      <xdr:row>79</xdr:row>
      <xdr:rowOff>32435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26923"/>
          <a:ext cx="838200" cy="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14148</xdr:rowOff>
    </xdr:from>
    <xdr:to>
      <xdr:col>81</xdr:col>
      <xdr:colOff>50800</xdr:colOff>
      <xdr:row>79</xdr:row>
      <xdr:rowOff>32435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5869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107810</xdr:rowOff>
    </xdr:from>
    <xdr:to>
      <xdr:col>76</xdr:col>
      <xdr:colOff>114300</xdr:colOff>
      <xdr:row>79</xdr:row>
      <xdr:rowOff>14148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80910"/>
          <a:ext cx="889000" cy="7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62864</xdr:rowOff>
    </xdr:from>
    <xdr:to>
      <xdr:col>71</xdr:col>
      <xdr:colOff>177800</xdr:colOff>
      <xdr:row>78</xdr:row>
      <xdr:rowOff>107810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435964"/>
          <a:ext cx="8890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103023</xdr:rowOff>
    </xdr:from>
    <xdr:to>
      <xdr:col>85</xdr:col>
      <xdr:colOff>177800</xdr:colOff>
      <xdr:row>79</xdr:row>
      <xdr:rowOff>33173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153085</xdr:rowOff>
    </xdr:from>
    <xdr:to>
      <xdr:col>81</xdr:col>
      <xdr:colOff>101600</xdr:colOff>
      <xdr:row>79</xdr:row>
      <xdr:rowOff>83235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74362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1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134798</xdr:rowOff>
    </xdr:from>
    <xdr:to>
      <xdr:col>76</xdr:col>
      <xdr:colOff>165100</xdr:colOff>
      <xdr:row>79</xdr:row>
      <xdr:rowOff>64948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56075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57010</xdr:rowOff>
    </xdr:from>
    <xdr:to>
      <xdr:col>72</xdr:col>
      <xdr:colOff>38100</xdr:colOff>
      <xdr:row>78</xdr:row>
      <xdr:rowOff>158610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149737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2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12064</xdr:rowOff>
    </xdr:from>
    <xdr:to>
      <xdr:col>67</xdr:col>
      <xdr:colOff>101600</xdr:colOff>
      <xdr:row>78</xdr:row>
      <xdr:rowOff>113664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130191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170993</xdr:rowOff>
    </xdr:from>
    <xdr:to>
      <xdr:col>85</xdr:col>
      <xdr:colOff>127000</xdr:colOff>
      <xdr:row>98</xdr:row>
      <xdr:rowOff>13170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01643"/>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166421</xdr:rowOff>
    </xdr:from>
    <xdr:to>
      <xdr:col>81</xdr:col>
      <xdr:colOff>50800</xdr:colOff>
      <xdr:row>97</xdr:row>
      <xdr:rowOff>170993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970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166421</xdr:rowOff>
    </xdr:from>
    <xdr:to>
      <xdr:col>76</xdr:col>
      <xdr:colOff>114300</xdr:colOff>
      <xdr:row>97</xdr:row>
      <xdr:rowOff>170605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97071"/>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169495</xdr:rowOff>
    </xdr:from>
    <xdr:to>
      <xdr:col>71</xdr:col>
      <xdr:colOff>177800</xdr:colOff>
      <xdr:row>97</xdr:row>
      <xdr:rowOff>170605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00145"/>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133820</xdr:rowOff>
    </xdr:from>
    <xdr:to>
      <xdr:col>85</xdr:col>
      <xdr:colOff>177800</xdr:colOff>
      <xdr:row>98</xdr:row>
      <xdr:rowOff>63970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120193</xdr:rowOff>
    </xdr:from>
    <xdr:to>
      <xdr:col>81</xdr:col>
      <xdr:colOff>101600</xdr:colOff>
      <xdr:row>98</xdr:row>
      <xdr:rowOff>50343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41470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4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115621</xdr:rowOff>
    </xdr:from>
    <xdr:to>
      <xdr:col>76</xdr:col>
      <xdr:colOff>165100</xdr:colOff>
      <xdr:row>98</xdr:row>
      <xdr:rowOff>45771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119805</xdr:rowOff>
    </xdr:from>
    <xdr:to>
      <xdr:col>72</xdr:col>
      <xdr:colOff>38100</xdr:colOff>
      <xdr:row>98</xdr:row>
      <xdr:rowOff>49955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41082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118695</xdr:rowOff>
    </xdr:from>
    <xdr:to>
      <xdr:col>67</xdr:col>
      <xdr:colOff>101600</xdr:colOff>
      <xdr:row>98</xdr:row>
      <xdr:rowOff>48845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39972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類似団体と比較し高くなっている構成項目としては、農林水産業費、土木費及び教育費が挙げられる。</a:t>
          </a:r>
        </a:p>
        <a:p>
          <a:r>
            <a:rPr kumimoji="1" lang="ja-JP" altLang="en-US" sz="1300">
              <a:latin typeface="ＭＳ Ｐゴシック" panose="020B0600070205080204" pitchFamily="50" charset="-128"/>
              <a:ea typeface="ＭＳ Ｐゴシック" panose="020B0600070205080204" pitchFamily="50" charset="-128"/>
            </a:rPr>
            <a:t>農林水産業費は、下水道事業会計への負担金補助金の増加や、特産農産物生産支援整備事業費などの農業費事業が増加したことにより、類似団体と比較して住民一人あたりのコストが高い状況である。今後も下水道事業会計については自主財源の確保を促し、普通会計の負担軽減を図る。</a:t>
          </a:r>
        </a:p>
        <a:p>
          <a:r>
            <a:rPr kumimoji="1" lang="ja-JP" altLang="en-US" sz="1300">
              <a:latin typeface="ＭＳ Ｐゴシック" panose="020B0600070205080204" pitchFamily="50" charset="-128"/>
              <a:ea typeface="ＭＳ Ｐゴシック" panose="020B0600070205080204" pitchFamily="50" charset="-128"/>
            </a:rPr>
            <a:t>土木費は、下水道事業会計への負担金補助金の増加や、市営住宅等改修事業、橋梁長寿命化修繕計画や舗装長寿命化計画に基づいた道路等の修繕工事を実施しているため、類似団体を上回っている状況である。</a:t>
          </a:r>
        </a:p>
        <a:p>
          <a:r>
            <a:rPr kumimoji="1" lang="ja-JP" altLang="en-US" sz="1300">
              <a:latin typeface="ＭＳ Ｐゴシック" panose="020B0600070205080204" pitchFamily="50" charset="-128"/>
              <a:ea typeface="ＭＳ Ｐゴシック" panose="020B0600070205080204" pitchFamily="50" charset="-128"/>
            </a:rPr>
            <a:t>教育費は、学校給食管理事業費等が増加しているほか、小中学校屋内運動場のＬＥＤ照明化・トイレ改修事業、スケートセンター改修事業を実施しているため、類似団体を上回っている状況である。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実質単年度収支は、今年度も市債の繰上償還を実施した一方で、財政調整基金を活用した市独自の新型コロナウイルス感染症対策事業等が皆減したため、前年度から約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千万円の増となり、実質単年度収支は、</a:t>
          </a:r>
          <a:r>
            <a:rPr kumimoji="1" lang="en-US" altLang="ja-JP" sz="1400">
              <a:latin typeface="ＭＳ ゴシック" pitchFamily="49" charset="-128"/>
              <a:ea typeface="ＭＳ ゴシック" pitchFamily="49" charset="-128"/>
            </a:rPr>
            <a:t>2.79</a:t>
          </a:r>
          <a:r>
            <a:rPr kumimoji="1" lang="ja-JP" altLang="en-US" sz="1400">
              <a:latin typeface="ＭＳ ゴシック" pitchFamily="49" charset="-128"/>
              <a:ea typeface="ＭＳ ゴシック" pitchFamily="49" charset="-128"/>
            </a:rPr>
            <a:t>ポイント増となっている。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連結実質赤字比率は、今年度も全会計において赤字額は算出されなかった。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を積極的に実施していることで、通常償還の減により元利償還金が減少しているとともに、水道事業会計及び下水道事業の公営企業の元利償還金が減少しているため、実質公債費比率の分子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などの充当可能基金や特定財源の確保に努めるとともに、繰上償還の積極的な実施による地方債残高の減少や公営企業債残高の減による公営企業債等繰入見込額の減少により、将来負担比率は算出されなか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山梨県北杜市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適切な財源確保と歳出の精査により一般財源を確保することができたため、可能な限り基金の取り崩しを回避するとともに基金への積み立てを行ったことから、昨年度と比較して基金残高は約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公共施設の老朽化対策や庁舎建設などのため必要に応じて個々の特定目的基金の積立てや取り崩しを行い、市政各般にわたる効果的な施策展開を図る。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・公共施設整備基金：公共施設の整備その他市民福祉の向上に資する長期的な計画に基づく事業を推進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・国際交流基金：アメリカ合衆国ケンタッキー州マディソン郡との国際交流事業の財源を確保し、運営を図るための基金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・こども未来基金：妊娠、出産、子育てへの切れ目のない支援、子どもの成長を地域全体で支える環境づくりその他の子ども・子育てに係る施策を推進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月に策定した「新・行政改革大綱」により、新庁舎整備に備え、約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・こども未来基金：奨学金返還支援事業等における、将来にわたる事業実施の財源を確保するため、約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・庁舎建設基金：「新・行政改革大綱」により、新庁舎整備に備え、庁舎建設基金を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億円程度まで積み増し、庁舎建設に係る財源を確保する見込。</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毎年度本市で作成している「中・長期財政見通し」に基づき、今後の財政運営に支障をきたさないよう基金を確保していく。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百万円積み立てるとともに、基金の取り崩しを回避したことにより、微増となっている。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市債残高は繰上償還の積極的な実施により減少傾向にあるが、毎年度本市で作成している「中・長期財政見通し」に基づき、今後の財政運営に支障をきたさないよう基金を確保していく。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32421820</v>
      </c>
      <c r="BO4" s="449"/>
      <c r="BP4" s="449"/>
      <c r="BQ4" s="449"/>
      <c r="BR4" s="449"/>
      <c r="BS4" s="449"/>
      <c r="BT4" s="449"/>
      <c r="BU4" s="450"/>
      <c r="BV4" s="448">
        <v>32256824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6.3</v>
      </c>
      <c r="CU4" s="589"/>
      <c r="CV4" s="589"/>
      <c r="CW4" s="589"/>
      <c r="CX4" s="589"/>
      <c r="CY4" s="589"/>
      <c r="CZ4" s="589"/>
      <c r="DA4" s="590"/>
      <c r="DB4" s="588">
        <v>5.5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30788473</v>
      </c>
      <c r="BO5" s="420"/>
      <c r="BP5" s="420"/>
      <c r="BQ5" s="420"/>
      <c r="BR5" s="420"/>
      <c r="BS5" s="420"/>
      <c r="BT5" s="420"/>
      <c r="BU5" s="421"/>
      <c r="BV5" s="419">
        <v>31069943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85.9</v>
      </c>
      <c r="CU5" s="417"/>
      <c r="CV5" s="417"/>
      <c r="CW5" s="417"/>
      <c r="CX5" s="417"/>
      <c r="CY5" s="417"/>
      <c r="CZ5" s="417"/>
      <c r="DA5" s="418"/>
      <c r="DB5" s="416">
        <v>83.3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1633347</v>
      </c>
      <c r="BO6" s="420"/>
      <c r="BP6" s="420"/>
      <c r="BQ6" s="420"/>
      <c r="BR6" s="420"/>
      <c r="BS6" s="420"/>
      <c r="BT6" s="420"/>
      <c r="BU6" s="421"/>
      <c r="BV6" s="419">
        <v>1186881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85.9</v>
      </c>
      <c r="CU6" s="563"/>
      <c r="CV6" s="563"/>
      <c r="CW6" s="563"/>
      <c r="CX6" s="563"/>
      <c r="CY6" s="563"/>
      <c r="CZ6" s="563"/>
      <c r="DA6" s="564"/>
      <c r="DB6" s="562">
        <v>83.3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385240</v>
      </c>
      <c r="BO7" s="420"/>
      <c r="BP7" s="420"/>
      <c r="BQ7" s="420"/>
      <c r="BR7" s="420"/>
      <c r="BS7" s="420"/>
      <c r="BT7" s="420"/>
      <c r="BU7" s="421"/>
      <c r="BV7" s="419">
        <v>104658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19796731</v>
      </c>
      <c r="CU7" s="420"/>
      <c r="CV7" s="420"/>
      <c r="CW7" s="420"/>
      <c r="CX7" s="420"/>
      <c r="CY7" s="420"/>
      <c r="CZ7" s="420"/>
      <c r="DA7" s="421"/>
      <c r="DB7" s="419">
        <v>19822955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1248107</v>
      </c>
      <c r="BO8" s="420"/>
      <c r="BP8" s="420"/>
      <c r="BQ8" s="420"/>
      <c r="BR8" s="420"/>
      <c r="BS8" s="420"/>
      <c r="BT8" s="420"/>
      <c r="BU8" s="421"/>
      <c r="BV8" s="419">
        <v>1082223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44053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165884</v>
      </c>
      <c r="BO9" s="420"/>
      <c r="BP9" s="420"/>
      <c r="BQ9" s="420"/>
      <c r="BR9" s="420"/>
      <c r="BS9" s="420"/>
      <c r="BT9" s="420"/>
      <c r="BU9" s="421"/>
      <c r="BV9" s="419">
        <v>-380745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11.6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45111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3209</v>
      </c>
      <c r="BO10" s="420"/>
      <c r="BP10" s="420"/>
      <c r="BQ10" s="420"/>
      <c r="BR10" s="420"/>
      <c r="BS10" s="420"/>
      <c r="BT10" s="420"/>
      <c r="BU10" s="421"/>
      <c r="BV10" s="419">
        <v>2748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95795</v>
      </c>
      <c r="BO11" s="420"/>
      <c r="BP11" s="420"/>
      <c r="BQ11" s="420"/>
      <c r="BR11" s="420"/>
      <c r="BS11" s="420"/>
      <c r="BT11" s="420"/>
      <c r="BU11" s="421"/>
      <c r="BV11" s="419">
        <v>255900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45533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164663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44746</v>
      </c>
      <c r="S13" s="507"/>
      <c r="T13" s="507"/>
      <c r="U13" s="507"/>
      <c r="V13" s="508"/>
      <c r="W13" s="509" t="s">
        <v>131</v>
      </c>
      <c r="X13" s="405"/>
      <c r="Y13" s="405"/>
      <c r="Z13" s="405"/>
      <c r="AA13" s="405"/>
      <c r="AB13" s="406"/>
      <c r="AC13" s="372">
        <v>3140</v>
      </c>
      <c r="AD13" s="373"/>
      <c r="AE13" s="373"/>
      <c r="AF13" s="373"/>
      <c r="AG13" s="374"/>
      <c r="AH13" s="372">
        <v>3597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264888</v>
      </c>
      <c r="BO13" s="420"/>
      <c r="BP13" s="420"/>
      <c r="BQ13" s="420"/>
      <c r="BR13" s="420"/>
      <c r="BS13" s="420"/>
      <c r="BT13" s="420"/>
      <c r="BU13" s="421"/>
      <c r="BV13" s="419">
        <v>-286760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5.7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45984</v>
      </c>
      <c r="S14" s="507"/>
      <c r="T14" s="507"/>
      <c r="U14" s="507"/>
      <c r="V14" s="508"/>
      <c r="W14" s="510"/>
      <c r="X14" s="408"/>
      <c r="Y14" s="408"/>
      <c r="Z14" s="408"/>
      <c r="AA14" s="408"/>
      <c r="AB14" s="409"/>
      <c r="AC14" s="499">
        <v>14.8</v>
      </c>
      <c r="AD14" s="500"/>
      <c r="AE14" s="500"/>
      <c r="AF14" s="500"/>
      <c r="AG14" s="501"/>
      <c r="AH14" s="499">
        <v>16.2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45262</v>
      </c>
      <c r="S15" s="507"/>
      <c r="T15" s="507"/>
      <c r="U15" s="507"/>
      <c r="V15" s="508"/>
      <c r="W15" s="509" t="s">
        <v>137</v>
      </c>
      <c r="X15" s="405"/>
      <c r="Y15" s="405"/>
      <c r="Z15" s="405"/>
      <c r="AA15" s="405"/>
      <c r="AB15" s="406"/>
      <c r="AC15" s="372">
        <v>5285</v>
      </c>
      <c r="AD15" s="373"/>
      <c r="AE15" s="373"/>
      <c r="AF15" s="373"/>
      <c r="AG15" s="374"/>
      <c r="AH15" s="372">
        <v>5571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7422347</v>
      </c>
      <c r="BO15" s="449"/>
      <c r="BP15" s="449"/>
      <c r="BQ15" s="449"/>
      <c r="BR15" s="449"/>
      <c r="BS15" s="449"/>
      <c r="BT15" s="449"/>
      <c r="BU15" s="450"/>
      <c r="BV15" s="448">
        <v>7185068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24.9</v>
      </c>
      <c r="AD16" s="500"/>
      <c r="AE16" s="500"/>
      <c r="AF16" s="500"/>
      <c r="AG16" s="501"/>
      <c r="AH16" s="499">
        <v>25.1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17640452</v>
      </c>
      <c r="BO16" s="420"/>
      <c r="BP16" s="420"/>
      <c r="BQ16" s="420"/>
      <c r="BR16" s="420"/>
      <c r="BS16" s="420"/>
      <c r="BT16" s="420"/>
      <c r="BU16" s="421"/>
      <c r="BV16" s="419">
        <v>17573481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12814</v>
      </c>
      <c r="AD17" s="373"/>
      <c r="AE17" s="373"/>
      <c r="AF17" s="373"/>
      <c r="AG17" s="374"/>
      <c r="AH17" s="372">
        <v>13028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9454047</v>
      </c>
      <c r="BO17" s="420"/>
      <c r="BP17" s="420"/>
      <c r="BQ17" s="420"/>
      <c r="BR17" s="420"/>
      <c r="BS17" s="420"/>
      <c r="BT17" s="420"/>
      <c r="BU17" s="421"/>
      <c r="BV17" s="419">
        <v>9156836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602.48</v>
      </c>
      <c r="M18" s="472"/>
      <c r="N18" s="472"/>
      <c r="O18" s="472"/>
      <c r="P18" s="472"/>
      <c r="Q18" s="472"/>
      <c r="R18" s="473"/>
      <c r="S18" s="473"/>
      <c r="T18" s="473"/>
      <c r="U18" s="473"/>
      <c r="V18" s="474"/>
      <c r="W18" s="490"/>
      <c r="X18" s="491"/>
      <c r="Y18" s="491"/>
      <c r="Z18" s="491"/>
      <c r="AA18" s="491"/>
      <c r="AB18" s="515"/>
      <c r="AC18" s="389">
        <v>60.3</v>
      </c>
      <c r="AD18" s="390"/>
      <c r="AE18" s="390"/>
      <c r="AF18" s="390"/>
      <c r="AG18" s="475"/>
      <c r="AH18" s="389">
        <v>58.7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17140516</v>
      </c>
      <c r="BO18" s="420"/>
      <c r="BP18" s="420"/>
      <c r="BQ18" s="420"/>
      <c r="BR18" s="420"/>
      <c r="BS18" s="420"/>
      <c r="BT18" s="420"/>
      <c r="BU18" s="421"/>
      <c r="BV18" s="419">
        <v>16638580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73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23562111</v>
      </c>
      <c r="BO19" s="420"/>
      <c r="BP19" s="420"/>
      <c r="BQ19" s="420"/>
      <c r="BR19" s="420"/>
      <c r="BS19" s="420"/>
      <c r="BT19" s="420"/>
      <c r="BU19" s="421"/>
      <c r="BV19" s="419">
        <v>23357810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18893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18890537</v>
      </c>
      <c r="BO22" s="449"/>
      <c r="BP22" s="449"/>
      <c r="BQ22" s="449"/>
      <c r="BR22" s="449"/>
      <c r="BS22" s="449"/>
      <c r="BT22" s="449"/>
      <c r="BU22" s="450"/>
      <c r="BV22" s="448">
        <v>19212924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6212693</v>
      </c>
      <c r="BO23" s="420"/>
      <c r="BP23" s="420"/>
      <c r="BQ23" s="420"/>
      <c r="BR23" s="420"/>
      <c r="BS23" s="420"/>
      <c r="BT23" s="420"/>
      <c r="BU23" s="421"/>
      <c r="BV23" s="419">
        <v>6672458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8000</v>
      </c>
      <c r="R24" s="373"/>
      <c r="S24" s="373"/>
      <c r="T24" s="373"/>
      <c r="U24" s="373"/>
      <c r="V24" s="374"/>
      <c r="W24" s="462"/>
      <c r="X24" s="399"/>
      <c r="Y24" s="400"/>
      <c r="Z24" s="375" t="s">
        <v>162</v>
      </c>
      <c r="AA24" s="376"/>
      <c r="AB24" s="376"/>
      <c r="AC24" s="376"/>
      <c r="AD24" s="376"/>
      <c r="AE24" s="376"/>
      <c r="AF24" s="376"/>
      <c r="AG24" s="377"/>
      <c r="AH24" s="372">
        <v>458</v>
      </c>
      <c r="AI24" s="373"/>
      <c r="AJ24" s="373"/>
      <c r="AK24" s="373"/>
      <c r="AL24" s="374"/>
      <c r="AM24" s="372">
        <v>1437662</v>
      </c>
      <c r="AN24" s="373"/>
      <c r="AO24" s="373"/>
      <c r="AP24" s="373"/>
      <c r="AQ24" s="373"/>
      <c r="AR24" s="374"/>
      <c r="AS24" s="372">
        <v>3139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17397537</v>
      </c>
      <c r="BO24" s="420"/>
      <c r="BP24" s="420"/>
      <c r="BQ24" s="420"/>
      <c r="BR24" s="420"/>
      <c r="BS24" s="420"/>
      <c r="BT24" s="420"/>
      <c r="BU24" s="421"/>
      <c r="BV24" s="419">
        <v>17202449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6300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681430</v>
      </c>
      <c r="BO25" s="449"/>
      <c r="BP25" s="449"/>
      <c r="BQ25" s="449"/>
      <c r="BR25" s="449"/>
      <c r="BS25" s="449"/>
      <c r="BT25" s="449"/>
      <c r="BU25" s="450"/>
      <c r="BV25" s="448">
        <v>102563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5700</v>
      </c>
      <c r="R26" s="373"/>
      <c r="S26" s="373"/>
      <c r="T26" s="373"/>
      <c r="U26" s="373"/>
      <c r="V26" s="374"/>
      <c r="W26" s="462"/>
      <c r="X26" s="399"/>
      <c r="Y26" s="400"/>
      <c r="Z26" s="375" t="s">
        <v>168</v>
      </c>
      <c r="AA26" s="430"/>
      <c r="AB26" s="430"/>
      <c r="AC26" s="430"/>
      <c r="AD26" s="430"/>
      <c r="AE26" s="430"/>
      <c r="AF26" s="430"/>
      <c r="AG26" s="431"/>
      <c r="AH26" s="372">
        <v>6</v>
      </c>
      <c r="AI26" s="373"/>
      <c r="AJ26" s="373"/>
      <c r="AK26" s="373"/>
      <c r="AL26" s="374"/>
      <c r="AM26" s="372">
        <v>17406</v>
      </c>
      <c r="AN26" s="373"/>
      <c r="AO26" s="373"/>
      <c r="AP26" s="373"/>
      <c r="AQ26" s="373"/>
      <c r="AR26" s="374"/>
      <c r="AS26" s="372">
        <v>2901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3700</v>
      </c>
      <c r="R27" s="373"/>
      <c r="S27" s="373"/>
      <c r="T27" s="373"/>
      <c r="U27" s="373"/>
      <c r="V27" s="374"/>
      <c r="W27" s="462"/>
      <c r="X27" s="399"/>
      <c r="Y27" s="400"/>
      <c r="Z27" s="375" t="s">
        <v>171</v>
      </c>
      <c r="AA27" s="376"/>
      <c r="AB27" s="376"/>
      <c r="AC27" s="376"/>
      <c r="AD27" s="376"/>
      <c r="AE27" s="376"/>
      <c r="AF27" s="376"/>
      <c r="AG27" s="377"/>
      <c r="AH27" s="372">
        <v>36</v>
      </c>
      <c r="AI27" s="373"/>
      <c r="AJ27" s="373"/>
      <c r="AK27" s="373"/>
      <c r="AL27" s="374"/>
      <c r="AM27" s="372">
        <v>129186</v>
      </c>
      <c r="AN27" s="373"/>
      <c r="AO27" s="373"/>
      <c r="AP27" s="373"/>
      <c r="AQ27" s="373"/>
      <c r="AR27" s="374"/>
      <c r="AS27" s="372">
        <v>3589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3400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4016913</v>
      </c>
      <c r="BO28" s="449"/>
      <c r="BP28" s="449"/>
      <c r="BQ28" s="449"/>
      <c r="BR28" s="449"/>
      <c r="BS28" s="449"/>
      <c r="BT28" s="449"/>
      <c r="BU28" s="450"/>
      <c r="BV28" s="448">
        <v>4013704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18</v>
      </c>
      <c r="M29" s="373"/>
      <c r="N29" s="373"/>
      <c r="O29" s="373"/>
      <c r="P29" s="374"/>
      <c r="Q29" s="372">
        <v>3300</v>
      </c>
      <c r="R29" s="373"/>
      <c r="S29" s="373"/>
      <c r="T29" s="373"/>
      <c r="U29" s="373"/>
      <c r="V29" s="374"/>
      <c r="W29" s="463"/>
      <c r="X29" s="464"/>
      <c r="Y29" s="465"/>
      <c r="Z29" s="375" t="s">
        <v>177</v>
      </c>
      <c r="AA29" s="376"/>
      <c r="AB29" s="376"/>
      <c r="AC29" s="376"/>
      <c r="AD29" s="376"/>
      <c r="AE29" s="376"/>
      <c r="AF29" s="376"/>
      <c r="AG29" s="377"/>
      <c r="AH29" s="372">
        <v>494</v>
      </c>
      <c r="AI29" s="373"/>
      <c r="AJ29" s="373"/>
      <c r="AK29" s="373"/>
      <c r="AL29" s="374"/>
      <c r="AM29" s="372">
        <v>1566848</v>
      </c>
      <c r="AN29" s="373"/>
      <c r="AO29" s="373"/>
      <c r="AP29" s="373"/>
      <c r="AQ29" s="373"/>
      <c r="AR29" s="374"/>
      <c r="AS29" s="372">
        <v>3172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1162388</v>
      </c>
      <c r="BO29" s="420"/>
      <c r="BP29" s="420"/>
      <c r="BQ29" s="420"/>
      <c r="BR29" s="420"/>
      <c r="BS29" s="420"/>
      <c r="BT29" s="420"/>
      <c r="BU29" s="421"/>
      <c r="BV29" s="419">
        <v>1161805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14296612</v>
      </c>
      <c r="BO30" s="454"/>
      <c r="BP30" s="454"/>
      <c r="BQ30" s="454"/>
      <c r="BR30" s="454"/>
      <c r="BS30" s="454"/>
      <c r="BT30" s="454"/>
      <c r="BU30" s="455"/>
      <c r="BV30" s="453">
        <v>13724504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IF('各会計、関係団体の財政状況及び健全化判断比率'!B34="","",'各会計、関係団体の財政状況及び健全化判断比率'!B34)</f>
        <v>病院事業特別会計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IF('各会計、関係団体の財政状況及び健全化判断比率'!B37="","",'各会計、関係団体の財政状況及び健全化判断比率'!B37)</f>
        <v>新エネルギー事業特別会計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山梨県市町村総合事務組合（一般会計）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北杜市農業振興公社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辺見診療所特別会計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IF('各会計、関係団体の財政状況及び健全化判断比率'!B35="","",'各会計、関係団体の財政状況及び健全化判断比率'!B35)</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山梨県市町村総合事務組合（電子化事業及び会館管理・研修事業特別会計）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スパティオ小淵沢</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白州診療所特別会計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IF('各会計、関係団体の財政状況及び健全化判断比率'!B36="","",'各会計、関係団体の財政状況及び健全化判断比率'!B36)</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山梨県市町村総合事務組合（一般廃棄物最終処分場事業特別会計）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山梨県市町村総合事務組合（入札参加資格審査事業費特別会計）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居宅介護支援事業特別会計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山梨県市町村総合事務組合（交通災害共済事業特別会計）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7</v>
      </c>
      <c r="V39" s="367"/>
      <c r="W39" s="368" t="str">
        <f>IF('各会計、関係団体の財政状況及び健全化判断比率'!B33="","",'各会計、関係団体の財政状況及び健全化判断比率'!B33)</f>
        <v>後期高齢者医療特別会計</v>
      </c>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山梨県後期高齢者広域連合（一般会計）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山梨県後期高齢者広域連合（特別会計）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峡北広域行政事務組合（一般会計）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峡北広域行政事務組合（常備消防特別会計）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峡北広域行政事務組合（ごみ処理特別会計）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2XTPh5h2IJS4zBGhCOiIdSHLFKwlxUb4ltebGUXb/3V72+kBdfHKe9G7JCN6+eAq3faWgf5ro0wRPM84XwnbUQ==" saltValue="lU88j/z4ZVslE1wjoIw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7850301</v>
      </c>
      <c r="S5" s="677"/>
      <c r="T5" s="677"/>
      <c r="U5" s="677"/>
      <c r="V5" s="677"/>
      <c r="W5" s="677"/>
      <c r="X5" s="677"/>
      <c r="Y5" s="702"/>
      <c r="Z5" s="715">
        <v>24.2</v>
      </c>
      <c r="AA5" s="715"/>
      <c r="AB5" s="715"/>
      <c r="AC5" s="715"/>
      <c r="AD5" s="716">
        <v>7850301</v>
      </c>
      <c r="AE5" s="716"/>
      <c r="AF5" s="716"/>
      <c r="AG5" s="716"/>
      <c r="AH5" s="716"/>
      <c r="AI5" s="716"/>
      <c r="AJ5" s="716"/>
      <c r="AK5" s="716"/>
      <c r="AL5" s="703">
        <v>39.299999999999997</v>
      </c>
      <c r="AM5" s="685"/>
      <c r="AN5" s="685"/>
      <c r="AO5" s="704"/>
      <c r="AP5" s="679" t="s">
        <v>216</v>
      </c>
      <c r="AQ5" s="680"/>
      <c r="AR5" s="680"/>
      <c r="AS5" s="680"/>
      <c r="AT5" s="680"/>
      <c r="AU5" s="680"/>
      <c r="AV5" s="680"/>
      <c r="AW5" s="680"/>
      <c r="AX5" s="680"/>
      <c r="AY5" s="680"/>
      <c r="AZ5" s="680"/>
      <c r="BA5" s="680"/>
      <c r="BB5" s="680"/>
      <c r="BC5" s="680"/>
      <c r="BD5" s="680"/>
      <c r="BE5" s="680"/>
      <c r="BF5" s="681"/>
      <c r="BG5" s="621">
        <v>7766145</v>
      </c>
      <c r="BH5" s="622"/>
      <c r="BI5" s="622"/>
      <c r="BJ5" s="622"/>
      <c r="BK5" s="622"/>
      <c r="BL5" s="622"/>
      <c r="BM5" s="622"/>
      <c r="BN5" s="623"/>
      <c r="BO5" s="659">
        <v>98.9</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308964</v>
      </c>
      <c r="S6" s="622"/>
      <c r="T6" s="622"/>
      <c r="U6" s="622"/>
      <c r="V6" s="622"/>
      <c r="W6" s="622"/>
      <c r="X6" s="622"/>
      <c r="Y6" s="623"/>
      <c r="Z6" s="659">
        <v>1</v>
      </c>
      <c r="AA6" s="659"/>
      <c r="AB6" s="659"/>
      <c r="AC6" s="659"/>
      <c r="AD6" s="660">
        <v>308964</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7766145</v>
      </c>
      <c r="BH6" s="622"/>
      <c r="BI6" s="622"/>
      <c r="BJ6" s="622"/>
      <c r="BK6" s="622"/>
      <c r="BL6" s="622"/>
      <c r="BM6" s="622"/>
      <c r="BN6" s="623"/>
      <c r="BO6" s="659">
        <v>98.9</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185541</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185531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1787</v>
      </c>
      <c r="S7" s="622"/>
      <c r="T7" s="622"/>
      <c r="U7" s="622"/>
      <c r="V7" s="622"/>
      <c r="W7" s="622"/>
      <c r="X7" s="622"/>
      <c r="Y7" s="623"/>
      <c r="Z7" s="659">
        <v>0</v>
      </c>
      <c r="AA7" s="659"/>
      <c r="AB7" s="659"/>
      <c r="AC7" s="659"/>
      <c r="AD7" s="660">
        <v>1787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2741302</v>
      </c>
      <c r="BH7" s="622"/>
      <c r="BI7" s="622"/>
      <c r="BJ7" s="622"/>
      <c r="BK7" s="622"/>
      <c r="BL7" s="622"/>
      <c r="BM7" s="622"/>
      <c r="BN7" s="623"/>
      <c r="BO7" s="659">
        <v>34.9</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4554246</v>
      </c>
      <c r="CS7" s="622"/>
      <c r="CT7" s="622"/>
      <c r="CU7" s="622"/>
      <c r="CV7" s="622"/>
      <c r="CW7" s="622"/>
      <c r="CX7" s="622"/>
      <c r="CY7" s="623"/>
      <c r="CZ7" s="659">
        <v>14.8</v>
      </c>
      <c r="DA7" s="659"/>
      <c r="DB7" s="659"/>
      <c r="DC7" s="659"/>
      <c r="DD7" s="627">
        <v>184703</v>
      </c>
      <c r="DE7" s="622"/>
      <c r="DF7" s="622"/>
      <c r="DG7" s="622"/>
      <c r="DH7" s="622"/>
      <c r="DI7" s="622"/>
      <c r="DJ7" s="622"/>
      <c r="DK7" s="622"/>
      <c r="DL7" s="622"/>
      <c r="DM7" s="622"/>
      <c r="DN7" s="622"/>
      <c r="DO7" s="622"/>
      <c r="DP7" s="623"/>
      <c r="DQ7" s="627">
        <v>2812541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31481</v>
      </c>
      <c r="S8" s="622"/>
      <c r="T8" s="622"/>
      <c r="U8" s="622"/>
      <c r="V8" s="622"/>
      <c r="W8" s="622"/>
      <c r="X8" s="622"/>
      <c r="Y8" s="623"/>
      <c r="Z8" s="659">
        <v>0.1</v>
      </c>
      <c r="AA8" s="659"/>
      <c r="AB8" s="659"/>
      <c r="AC8" s="659"/>
      <c r="AD8" s="660">
        <v>31481</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119691</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7849191</v>
      </c>
      <c r="CS8" s="622"/>
      <c r="CT8" s="622"/>
      <c r="CU8" s="622"/>
      <c r="CV8" s="622"/>
      <c r="CW8" s="622"/>
      <c r="CX8" s="622"/>
      <c r="CY8" s="623"/>
      <c r="CZ8" s="659">
        <v>25.5</v>
      </c>
      <c r="DA8" s="659"/>
      <c r="DB8" s="659"/>
      <c r="DC8" s="659"/>
      <c r="DD8" s="627">
        <v>116018</v>
      </c>
      <c r="DE8" s="622"/>
      <c r="DF8" s="622"/>
      <c r="DG8" s="622"/>
      <c r="DH8" s="622"/>
      <c r="DI8" s="622"/>
      <c r="DJ8" s="622"/>
      <c r="DK8" s="622"/>
      <c r="DL8" s="622"/>
      <c r="DM8" s="622"/>
      <c r="DN8" s="622"/>
      <c r="DO8" s="622"/>
      <c r="DP8" s="623"/>
      <c r="DQ8" s="627">
        <v>5010677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36333</v>
      </c>
      <c r="S9" s="622"/>
      <c r="T9" s="622"/>
      <c r="U9" s="622"/>
      <c r="V9" s="622"/>
      <c r="W9" s="622"/>
      <c r="X9" s="622"/>
      <c r="Y9" s="623"/>
      <c r="Z9" s="659">
        <v>0.1</v>
      </c>
      <c r="AA9" s="659"/>
      <c r="AB9" s="659"/>
      <c r="AC9" s="659"/>
      <c r="AD9" s="660">
        <v>36333</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2168852</v>
      </c>
      <c r="BH9" s="622"/>
      <c r="BI9" s="622"/>
      <c r="BJ9" s="622"/>
      <c r="BK9" s="622"/>
      <c r="BL9" s="622"/>
      <c r="BM9" s="622"/>
      <c r="BN9" s="623"/>
      <c r="BO9" s="659">
        <v>27.6</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3410127</v>
      </c>
      <c r="CS9" s="622"/>
      <c r="CT9" s="622"/>
      <c r="CU9" s="622"/>
      <c r="CV9" s="622"/>
      <c r="CW9" s="622"/>
      <c r="CX9" s="622"/>
      <c r="CY9" s="623"/>
      <c r="CZ9" s="659">
        <v>11.1</v>
      </c>
      <c r="DA9" s="659"/>
      <c r="DB9" s="659"/>
      <c r="DC9" s="659"/>
      <c r="DD9" s="627">
        <v>46884</v>
      </c>
      <c r="DE9" s="622"/>
      <c r="DF9" s="622"/>
      <c r="DG9" s="622"/>
      <c r="DH9" s="622"/>
      <c r="DI9" s="622"/>
      <c r="DJ9" s="622"/>
      <c r="DK9" s="622"/>
      <c r="DL9" s="622"/>
      <c r="DM9" s="622"/>
      <c r="DN9" s="622"/>
      <c r="DO9" s="622"/>
      <c r="DP9" s="623"/>
      <c r="DQ9" s="627">
        <v>3028796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167520</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27355</v>
      </c>
      <c r="CS10" s="622"/>
      <c r="CT10" s="622"/>
      <c r="CU10" s="622"/>
      <c r="CV10" s="622"/>
      <c r="CW10" s="622"/>
      <c r="CX10" s="622"/>
      <c r="CY10" s="623"/>
      <c r="CZ10" s="659">
        <v>0.1</v>
      </c>
      <c r="DA10" s="659"/>
      <c r="DB10" s="659"/>
      <c r="DC10" s="659"/>
      <c r="DD10" s="627">
        <v>12103</v>
      </c>
      <c r="DE10" s="622"/>
      <c r="DF10" s="622"/>
      <c r="DG10" s="622"/>
      <c r="DH10" s="622"/>
      <c r="DI10" s="622"/>
      <c r="DJ10" s="622"/>
      <c r="DK10" s="622"/>
      <c r="DL10" s="622"/>
      <c r="DM10" s="622"/>
      <c r="DN10" s="622"/>
      <c r="DO10" s="622"/>
      <c r="DP10" s="623"/>
      <c r="DQ10" s="627">
        <v>22088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1146887</v>
      </c>
      <c r="S11" s="622"/>
      <c r="T11" s="622"/>
      <c r="U11" s="622"/>
      <c r="V11" s="622"/>
      <c r="W11" s="622"/>
      <c r="X11" s="622"/>
      <c r="Y11" s="623"/>
      <c r="Z11" s="624">
        <v>3.5</v>
      </c>
      <c r="AA11" s="625"/>
      <c r="AB11" s="625"/>
      <c r="AC11" s="626"/>
      <c r="AD11" s="627">
        <v>1146887</v>
      </c>
      <c r="AE11" s="622"/>
      <c r="AF11" s="622"/>
      <c r="AG11" s="622"/>
      <c r="AH11" s="622"/>
      <c r="AI11" s="622"/>
      <c r="AJ11" s="622"/>
      <c r="AK11" s="623"/>
      <c r="AL11" s="624">
        <v>5.7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285239</v>
      </c>
      <c r="BH11" s="622"/>
      <c r="BI11" s="622"/>
      <c r="BJ11" s="622"/>
      <c r="BK11" s="622"/>
      <c r="BL11" s="622"/>
      <c r="BM11" s="622"/>
      <c r="BN11" s="623"/>
      <c r="BO11" s="659">
        <v>3.6</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2736179</v>
      </c>
      <c r="CS11" s="622"/>
      <c r="CT11" s="622"/>
      <c r="CU11" s="622"/>
      <c r="CV11" s="622"/>
      <c r="CW11" s="622"/>
      <c r="CX11" s="622"/>
      <c r="CY11" s="623"/>
      <c r="CZ11" s="659">
        <v>8.9</v>
      </c>
      <c r="DA11" s="659"/>
      <c r="DB11" s="659"/>
      <c r="DC11" s="659"/>
      <c r="DD11" s="627">
        <v>468078</v>
      </c>
      <c r="DE11" s="622"/>
      <c r="DF11" s="622"/>
      <c r="DG11" s="622"/>
      <c r="DH11" s="622"/>
      <c r="DI11" s="622"/>
      <c r="DJ11" s="622"/>
      <c r="DK11" s="622"/>
      <c r="DL11" s="622"/>
      <c r="DM11" s="622"/>
      <c r="DN11" s="622"/>
      <c r="DO11" s="622"/>
      <c r="DP11" s="623"/>
      <c r="DQ11" s="627">
        <v>1699133</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57493</v>
      </c>
      <c r="S12" s="622"/>
      <c r="T12" s="622"/>
      <c r="U12" s="622"/>
      <c r="V12" s="622"/>
      <c r="W12" s="622"/>
      <c r="X12" s="622"/>
      <c r="Y12" s="623"/>
      <c r="Z12" s="659">
        <v>0.2</v>
      </c>
      <c r="AA12" s="659"/>
      <c r="AB12" s="659"/>
      <c r="AC12" s="659"/>
      <c r="AD12" s="660">
        <v>57493</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4521140</v>
      </c>
      <c r="BH12" s="622"/>
      <c r="BI12" s="622"/>
      <c r="BJ12" s="622"/>
      <c r="BK12" s="622"/>
      <c r="BL12" s="622"/>
      <c r="BM12" s="622"/>
      <c r="BN12" s="623"/>
      <c r="BO12" s="659">
        <v>57.6</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741908</v>
      </c>
      <c r="CS12" s="622"/>
      <c r="CT12" s="622"/>
      <c r="CU12" s="622"/>
      <c r="CV12" s="622"/>
      <c r="CW12" s="622"/>
      <c r="CX12" s="622"/>
      <c r="CY12" s="623"/>
      <c r="CZ12" s="659">
        <v>2.4</v>
      </c>
      <c r="DA12" s="659"/>
      <c r="DB12" s="659"/>
      <c r="DC12" s="659"/>
      <c r="DD12" s="627">
        <v>161801</v>
      </c>
      <c r="DE12" s="622"/>
      <c r="DF12" s="622"/>
      <c r="DG12" s="622"/>
      <c r="DH12" s="622"/>
      <c r="DI12" s="622"/>
      <c r="DJ12" s="622"/>
      <c r="DK12" s="622"/>
      <c r="DL12" s="622"/>
      <c r="DM12" s="622"/>
      <c r="DN12" s="622"/>
      <c r="DO12" s="622"/>
      <c r="DP12" s="623"/>
      <c r="DQ12" s="627">
        <v>566433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4434928</v>
      </c>
      <c r="BH13" s="622"/>
      <c r="BI13" s="622"/>
      <c r="BJ13" s="622"/>
      <c r="BK13" s="622"/>
      <c r="BL13" s="622"/>
      <c r="BM13" s="622"/>
      <c r="BN13" s="623"/>
      <c r="BO13" s="659">
        <v>56.5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3552613</v>
      </c>
      <c r="CS13" s="622"/>
      <c r="CT13" s="622"/>
      <c r="CU13" s="622"/>
      <c r="CV13" s="622"/>
      <c r="CW13" s="622"/>
      <c r="CX13" s="622"/>
      <c r="CY13" s="623"/>
      <c r="CZ13" s="659">
        <v>11.5</v>
      </c>
      <c r="DA13" s="659"/>
      <c r="DB13" s="659"/>
      <c r="DC13" s="659"/>
      <c r="DD13" s="627">
        <v>983721</v>
      </c>
      <c r="DE13" s="622"/>
      <c r="DF13" s="622"/>
      <c r="DG13" s="622"/>
      <c r="DH13" s="622"/>
      <c r="DI13" s="622"/>
      <c r="DJ13" s="622"/>
      <c r="DK13" s="622"/>
      <c r="DL13" s="622"/>
      <c r="DM13" s="622"/>
      <c r="DN13" s="622"/>
      <c r="DO13" s="622"/>
      <c r="DP13" s="623"/>
      <c r="DQ13" s="627">
        <v>2536778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2138</v>
      </c>
      <c r="S14" s="622"/>
      <c r="T14" s="622"/>
      <c r="U14" s="622"/>
      <c r="V14" s="622"/>
      <c r="W14" s="622"/>
      <c r="X14" s="622"/>
      <c r="Y14" s="623"/>
      <c r="Z14" s="659">
        <v>0</v>
      </c>
      <c r="AA14" s="659"/>
      <c r="AB14" s="659"/>
      <c r="AC14" s="659"/>
      <c r="AD14" s="660">
        <v>2138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226883</v>
      </c>
      <c r="BH14" s="622"/>
      <c r="BI14" s="622"/>
      <c r="BJ14" s="622"/>
      <c r="BK14" s="622"/>
      <c r="BL14" s="622"/>
      <c r="BM14" s="622"/>
      <c r="BN14" s="623"/>
      <c r="BO14" s="659">
        <v>2.9</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1111486</v>
      </c>
      <c r="CS14" s="622"/>
      <c r="CT14" s="622"/>
      <c r="CU14" s="622"/>
      <c r="CV14" s="622"/>
      <c r="CW14" s="622"/>
      <c r="CX14" s="622"/>
      <c r="CY14" s="623"/>
      <c r="CZ14" s="659">
        <v>3.6</v>
      </c>
      <c r="DA14" s="659"/>
      <c r="DB14" s="659"/>
      <c r="DC14" s="659"/>
      <c r="DD14" s="627">
        <v>68064</v>
      </c>
      <c r="DE14" s="622"/>
      <c r="DF14" s="622"/>
      <c r="DG14" s="622"/>
      <c r="DH14" s="622"/>
      <c r="DI14" s="622"/>
      <c r="DJ14" s="622"/>
      <c r="DK14" s="622"/>
      <c r="DL14" s="622"/>
      <c r="DM14" s="622"/>
      <c r="DN14" s="622"/>
      <c r="DO14" s="622"/>
      <c r="DP14" s="623"/>
      <c r="DQ14" s="627">
        <v>1006421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276820</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3877022</v>
      </c>
      <c r="CS15" s="622"/>
      <c r="CT15" s="622"/>
      <c r="CU15" s="622"/>
      <c r="CV15" s="622"/>
      <c r="CW15" s="622"/>
      <c r="CX15" s="622"/>
      <c r="CY15" s="623"/>
      <c r="CZ15" s="659">
        <v>12.6</v>
      </c>
      <c r="DA15" s="659"/>
      <c r="DB15" s="659"/>
      <c r="DC15" s="659"/>
      <c r="DD15" s="627">
        <v>813059</v>
      </c>
      <c r="DE15" s="622"/>
      <c r="DF15" s="622"/>
      <c r="DG15" s="622"/>
      <c r="DH15" s="622"/>
      <c r="DI15" s="622"/>
      <c r="DJ15" s="622"/>
      <c r="DK15" s="622"/>
      <c r="DL15" s="622"/>
      <c r="DM15" s="622"/>
      <c r="DN15" s="622"/>
      <c r="DO15" s="622"/>
      <c r="DP15" s="623"/>
      <c r="DQ15" s="627">
        <v>2588671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35279</v>
      </c>
      <c r="S16" s="622"/>
      <c r="T16" s="622"/>
      <c r="U16" s="622"/>
      <c r="V16" s="622"/>
      <c r="W16" s="622"/>
      <c r="X16" s="622"/>
      <c r="Y16" s="623"/>
      <c r="Z16" s="659">
        <v>0.1</v>
      </c>
      <c r="AA16" s="659"/>
      <c r="AB16" s="659"/>
      <c r="AC16" s="659"/>
      <c r="AD16" s="660">
        <v>35279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222552</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76770</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120674</v>
      </c>
      <c r="S17" s="622"/>
      <c r="T17" s="622"/>
      <c r="U17" s="622"/>
      <c r="V17" s="622"/>
      <c r="W17" s="622"/>
      <c r="X17" s="622"/>
      <c r="Y17" s="623"/>
      <c r="Z17" s="659">
        <v>0.4</v>
      </c>
      <c r="AA17" s="659"/>
      <c r="AB17" s="659"/>
      <c r="AC17" s="659"/>
      <c r="AD17" s="660">
        <v>120674</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2520253</v>
      </c>
      <c r="CS17" s="622"/>
      <c r="CT17" s="622"/>
      <c r="CU17" s="622"/>
      <c r="CV17" s="622"/>
      <c r="CW17" s="622"/>
      <c r="CX17" s="622"/>
      <c r="CY17" s="623"/>
      <c r="CZ17" s="659">
        <v>8.1999999999999993</v>
      </c>
      <c r="DA17" s="659"/>
      <c r="DB17" s="659"/>
      <c r="DC17" s="659"/>
      <c r="DD17" s="627" t="s">
        <v>122</v>
      </c>
      <c r="DE17" s="622"/>
      <c r="DF17" s="622"/>
      <c r="DG17" s="622"/>
      <c r="DH17" s="622"/>
      <c r="DI17" s="622"/>
      <c r="DJ17" s="622"/>
      <c r="DK17" s="622"/>
      <c r="DL17" s="622"/>
      <c r="DM17" s="622"/>
      <c r="DN17" s="622"/>
      <c r="DO17" s="622"/>
      <c r="DP17" s="623"/>
      <c r="DQ17" s="627">
        <v>2394925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27754</v>
      </c>
      <c r="S18" s="622"/>
      <c r="T18" s="622"/>
      <c r="U18" s="622"/>
      <c r="V18" s="622"/>
      <c r="W18" s="622"/>
      <c r="X18" s="622"/>
      <c r="Y18" s="623"/>
      <c r="Z18" s="659">
        <v>0.1</v>
      </c>
      <c r="AA18" s="659"/>
      <c r="AB18" s="659"/>
      <c r="AC18" s="659"/>
      <c r="AD18" s="660">
        <v>27754</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23948</v>
      </c>
      <c r="S19" s="622"/>
      <c r="T19" s="622"/>
      <c r="U19" s="622"/>
      <c r="V19" s="622"/>
      <c r="W19" s="622"/>
      <c r="X19" s="622"/>
      <c r="Y19" s="623"/>
      <c r="Z19" s="659">
        <v>0.1</v>
      </c>
      <c r="AA19" s="659"/>
      <c r="AB19" s="659"/>
      <c r="AC19" s="659"/>
      <c r="AD19" s="660">
        <v>23948</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84156</v>
      </c>
      <c r="BH19" s="622"/>
      <c r="BI19" s="622"/>
      <c r="BJ19" s="622"/>
      <c r="BK19" s="622"/>
      <c r="BL19" s="622"/>
      <c r="BM19" s="622"/>
      <c r="BN19" s="623"/>
      <c r="BO19" s="659">
        <v>1.1000000000000001</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3806</v>
      </c>
      <c r="S20" s="622"/>
      <c r="T20" s="622"/>
      <c r="U20" s="622"/>
      <c r="V20" s="622"/>
      <c r="W20" s="622"/>
      <c r="X20" s="622"/>
      <c r="Y20" s="623"/>
      <c r="Z20" s="659">
        <v>0</v>
      </c>
      <c r="AA20" s="659"/>
      <c r="AB20" s="659"/>
      <c r="AC20" s="659"/>
      <c r="AD20" s="660">
        <v>3806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84156</v>
      </c>
      <c r="BH20" s="622"/>
      <c r="BI20" s="622"/>
      <c r="BJ20" s="622"/>
      <c r="BK20" s="622"/>
      <c r="BL20" s="622"/>
      <c r="BM20" s="622"/>
      <c r="BN20" s="623"/>
      <c r="BO20" s="659">
        <v>1.1000000000000001</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30788473</v>
      </c>
      <c r="CS20" s="622"/>
      <c r="CT20" s="622"/>
      <c r="CU20" s="622"/>
      <c r="CV20" s="622"/>
      <c r="CW20" s="622"/>
      <c r="CX20" s="622"/>
      <c r="CY20" s="623"/>
      <c r="CZ20" s="659">
        <v>100</v>
      </c>
      <c r="DA20" s="659"/>
      <c r="DB20" s="659"/>
      <c r="DC20" s="659"/>
      <c r="DD20" s="627">
        <v>2854431</v>
      </c>
      <c r="DE20" s="622"/>
      <c r="DF20" s="622"/>
      <c r="DG20" s="622"/>
      <c r="DH20" s="622"/>
      <c r="DI20" s="622"/>
      <c r="DJ20" s="622"/>
      <c r="DK20" s="622"/>
      <c r="DL20" s="622"/>
      <c r="DM20" s="622"/>
      <c r="DN20" s="622"/>
      <c r="DO20" s="622"/>
      <c r="DP20" s="623"/>
      <c r="DQ20" s="627">
        <v>21928764</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11343737</v>
      </c>
      <c r="S21" s="622"/>
      <c r="T21" s="622"/>
      <c r="U21" s="622"/>
      <c r="V21" s="622"/>
      <c r="W21" s="622"/>
      <c r="X21" s="622"/>
      <c r="Y21" s="623"/>
      <c r="Z21" s="659">
        <v>35</v>
      </c>
      <c r="AA21" s="659"/>
      <c r="AB21" s="659"/>
      <c r="AC21" s="659"/>
      <c r="AD21" s="660">
        <v>10227853</v>
      </c>
      <c r="AE21" s="660"/>
      <c r="AF21" s="660"/>
      <c r="AG21" s="660"/>
      <c r="AH21" s="660"/>
      <c r="AI21" s="660"/>
      <c r="AJ21" s="660"/>
      <c r="AK21" s="660"/>
      <c r="AL21" s="624">
        <v>51.2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84156</v>
      </c>
      <c r="BH21" s="622"/>
      <c r="BI21" s="622"/>
      <c r="BJ21" s="622"/>
      <c r="BK21" s="622"/>
      <c r="BL21" s="622"/>
      <c r="BM21" s="622"/>
      <c r="BN21" s="623"/>
      <c r="BO21" s="659">
        <v>1.1000000000000001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10227853</v>
      </c>
      <c r="S22" s="622"/>
      <c r="T22" s="622"/>
      <c r="U22" s="622"/>
      <c r="V22" s="622"/>
      <c r="W22" s="622"/>
      <c r="X22" s="622"/>
      <c r="Y22" s="623"/>
      <c r="Z22" s="659">
        <v>31.5</v>
      </c>
      <c r="AA22" s="659"/>
      <c r="AB22" s="659"/>
      <c r="AC22" s="659"/>
      <c r="AD22" s="660">
        <v>10227853</v>
      </c>
      <c r="AE22" s="660"/>
      <c r="AF22" s="660"/>
      <c r="AG22" s="660"/>
      <c r="AH22" s="660"/>
      <c r="AI22" s="660"/>
      <c r="AJ22" s="660"/>
      <c r="AK22" s="660"/>
      <c r="AL22" s="624">
        <v>51.2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1115884</v>
      </c>
      <c r="S23" s="622"/>
      <c r="T23" s="622"/>
      <c r="U23" s="622"/>
      <c r="V23" s="622"/>
      <c r="W23" s="622"/>
      <c r="X23" s="622"/>
      <c r="Y23" s="623"/>
      <c r="Z23" s="659">
        <v>3.4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11631639</v>
      </c>
      <c r="CS24" s="677"/>
      <c r="CT24" s="677"/>
      <c r="CU24" s="677"/>
      <c r="CV24" s="677"/>
      <c r="CW24" s="677"/>
      <c r="CX24" s="677"/>
      <c r="CY24" s="702"/>
      <c r="CZ24" s="703">
        <v>37.799999999999997</v>
      </c>
      <c r="DA24" s="685"/>
      <c r="DB24" s="685"/>
      <c r="DC24" s="705"/>
      <c r="DD24" s="701">
        <v>9234427</v>
      </c>
      <c r="DE24" s="677"/>
      <c r="DF24" s="677"/>
      <c r="DG24" s="677"/>
      <c r="DH24" s="677"/>
      <c r="DI24" s="677"/>
      <c r="DJ24" s="677"/>
      <c r="DK24" s="702"/>
      <c r="DL24" s="701">
        <v>8471643</v>
      </c>
      <c r="DM24" s="677"/>
      <c r="DN24" s="677"/>
      <c r="DO24" s="677"/>
      <c r="DP24" s="677"/>
      <c r="DQ24" s="677"/>
      <c r="DR24" s="677"/>
      <c r="DS24" s="677"/>
      <c r="DT24" s="677"/>
      <c r="DU24" s="677"/>
      <c r="DV24" s="702"/>
      <c r="DW24" s="703">
        <v>42.4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20962828</v>
      </c>
      <c r="S25" s="622"/>
      <c r="T25" s="622"/>
      <c r="U25" s="622"/>
      <c r="V25" s="622"/>
      <c r="W25" s="622"/>
      <c r="X25" s="622"/>
      <c r="Y25" s="623"/>
      <c r="Z25" s="659">
        <v>64.7</v>
      </c>
      <c r="AA25" s="659"/>
      <c r="AB25" s="659"/>
      <c r="AC25" s="659"/>
      <c r="AD25" s="660">
        <v>19846944</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5519812</v>
      </c>
      <c r="CS25" s="634"/>
      <c r="CT25" s="634"/>
      <c r="CU25" s="634"/>
      <c r="CV25" s="634"/>
      <c r="CW25" s="634"/>
      <c r="CX25" s="634"/>
      <c r="CY25" s="635"/>
      <c r="CZ25" s="624">
        <v>17.899999999999999</v>
      </c>
      <c r="DA25" s="636"/>
      <c r="DB25" s="636"/>
      <c r="DC25" s="637"/>
      <c r="DD25" s="627">
        <v>5170216</v>
      </c>
      <c r="DE25" s="634"/>
      <c r="DF25" s="634"/>
      <c r="DG25" s="634"/>
      <c r="DH25" s="634"/>
      <c r="DI25" s="634"/>
      <c r="DJ25" s="634"/>
      <c r="DK25" s="635"/>
      <c r="DL25" s="627">
        <v>5122079</v>
      </c>
      <c r="DM25" s="634"/>
      <c r="DN25" s="634"/>
      <c r="DO25" s="634"/>
      <c r="DP25" s="634"/>
      <c r="DQ25" s="634"/>
      <c r="DR25" s="634"/>
      <c r="DS25" s="634"/>
      <c r="DT25" s="634"/>
      <c r="DU25" s="634"/>
      <c r="DV25" s="635"/>
      <c r="DW25" s="624">
        <v>25.7</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4803</v>
      </c>
      <c r="S26" s="622"/>
      <c r="T26" s="622"/>
      <c r="U26" s="622"/>
      <c r="V26" s="622"/>
      <c r="W26" s="622"/>
      <c r="X26" s="622"/>
      <c r="Y26" s="623"/>
      <c r="Z26" s="659">
        <v>0</v>
      </c>
      <c r="AA26" s="659"/>
      <c r="AB26" s="659"/>
      <c r="AC26" s="659"/>
      <c r="AD26" s="660">
        <v>4803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3124760</v>
      </c>
      <c r="CS26" s="622"/>
      <c r="CT26" s="622"/>
      <c r="CU26" s="622"/>
      <c r="CV26" s="622"/>
      <c r="CW26" s="622"/>
      <c r="CX26" s="622"/>
      <c r="CY26" s="623"/>
      <c r="CZ26" s="624">
        <v>10.1</v>
      </c>
      <c r="DA26" s="636"/>
      <c r="DB26" s="636"/>
      <c r="DC26" s="637"/>
      <c r="DD26" s="627">
        <v>2981344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44645</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7850301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3591574</v>
      </c>
      <c r="CS27" s="634"/>
      <c r="CT27" s="634"/>
      <c r="CU27" s="634"/>
      <c r="CV27" s="634"/>
      <c r="CW27" s="634"/>
      <c r="CX27" s="634"/>
      <c r="CY27" s="635"/>
      <c r="CZ27" s="624">
        <v>11.7</v>
      </c>
      <c r="DA27" s="636"/>
      <c r="DB27" s="636"/>
      <c r="DC27" s="637"/>
      <c r="DD27" s="627">
        <v>1669286</v>
      </c>
      <c r="DE27" s="634"/>
      <c r="DF27" s="634"/>
      <c r="DG27" s="634"/>
      <c r="DH27" s="634"/>
      <c r="DI27" s="634"/>
      <c r="DJ27" s="634"/>
      <c r="DK27" s="635"/>
      <c r="DL27" s="627">
        <v>1050434</v>
      </c>
      <c r="DM27" s="634"/>
      <c r="DN27" s="634"/>
      <c r="DO27" s="634"/>
      <c r="DP27" s="634"/>
      <c r="DQ27" s="634"/>
      <c r="DR27" s="634"/>
      <c r="DS27" s="634"/>
      <c r="DT27" s="634"/>
      <c r="DU27" s="634"/>
      <c r="DV27" s="635"/>
      <c r="DW27" s="624">
        <v>5.3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488068</v>
      </c>
      <c r="S28" s="622"/>
      <c r="T28" s="622"/>
      <c r="U28" s="622"/>
      <c r="V28" s="622"/>
      <c r="W28" s="622"/>
      <c r="X28" s="622"/>
      <c r="Y28" s="623"/>
      <c r="Z28" s="659">
        <v>1.5</v>
      </c>
      <c r="AA28" s="659"/>
      <c r="AB28" s="659"/>
      <c r="AC28" s="659"/>
      <c r="AD28" s="660">
        <v>81724</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2520253</v>
      </c>
      <c r="CS28" s="622"/>
      <c r="CT28" s="622"/>
      <c r="CU28" s="622"/>
      <c r="CV28" s="622"/>
      <c r="CW28" s="622"/>
      <c r="CX28" s="622"/>
      <c r="CY28" s="623"/>
      <c r="CZ28" s="624">
        <v>8.1999999999999993</v>
      </c>
      <c r="DA28" s="636"/>
      <c r="DB28" s="636"/>
      <c r="DC28" s="637"/>
      <c r="DD28" s="627">
        <v>2394925</v>
      </c>
      <c r="DE28" s="622"/>
      <c r="DF28" s="622"/>
      <c r="DG28" s="622"/>
      <c r="DH28" s="622"/>
      <c r="DI28" s="622"/>
      <c r="DJ28" s="622"/>
      <c r="DK28" s="623"/>
      <c r="DL28" s="627">
        <v>2299130</v>
      </c>
      <c r="DM28" s="622"/>
      <c r="DN28" s="622"/>
      <c r="DO28" s="622"/>
      <c r="DP28" s="622"/>
      <c r="DQ28" s="622"/>
      <c r="DR28" s="622"/>
      <c r="DS28" s="622"/>
      <c r="DT28" s="622"/>
      <c r="DU28" s="622"/>
      <c r="DV28" s="623"/>
      <c r="DW28" s="624">
        <v>11.5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34899</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2520253</v>
      </c>
      <c r="CS29" s="634"/>
      <c r="CT29" s="634"/>
      <c r="CU29" s="634"/>
      <c r="CV29" s="634"/>
      <c r="CW29" s="634"/>
      <c r="CX29" s="634"/>
      <c r="CY29" s="635"/>
      <c r="CZ29" s="624">
        <v>8.1999999999999993</v>
      </c>
      <c r="DA29" s="636"/>
      <c r="DB29" s="636"/>
      <c r="DC29" s="637"/>
      <c r="DD29" s="627">
        <v>2394925</v>
      </c>
      <c r="DE29" s="634"/>
      <c r="DF29" s="634"/>
      <c r="DG29" s="634"/>
      <c r="DH29" s="634"/>
      <c r="DI29" s="634"/>
      <c r="DJ29" s="634"/>
      <c r="DK29" s="635"/>
      <c r="DL29" s="627">
        <v>2299130</v>
      </c>
      <c r="DM29" s="634"/>
      <c r="DN29" s="634"/>
      <c r="DO29" s="634"/>
      <c r="DP29" s="634"/>
      <c r="DQ29" s="634"/>
      <c r="DR29" s="634"/>
      <c r="DS29" s="634"/>
      <c r="DT29" s="634"/>
      <c r="DU29" s="634"/>
      <c r="DV29" s="635"/>
      <c r="DW29" s="624">
        <v>11.5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2981012</v>
      </c>
      <c r="S30" s="622"/>
      <c r="T30" s="622"/>
      <c r="U30" s="622"/>
      <c r="V30" s="622"/>
      <c r="W30" s="622"/>
      <c r="X30" s="622"/>
      <c r="Y30" s="623"/>
      <c r="Z30" s="659">
        <v>9.1999999999999993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2436387</v>
      </c>
      <c r="CS30" s="622"/>
      <c r="CT30" s="622"/>
      <c r="CU30" s="622"/>
      <c r="CV30" s="622"/>
      <c r="CW30" s="622"/>
      <c r="CX30" s="622"/>
      <c r="CY30" s="623"/>
      <c r="CZ30" s="624">
        <v>7.9</v>
      </c>
      <c r="DA30" s="636"/>
      <c r="DB30" s="636"/>
      <c r="DC30" s="637"/>
      <c r="DD30" s="627">
        <v>2320804</v>
      </c>
      <c r="DE30" s="622"/>
      <c r="DF30" s="622"/>
      <c r="DG30" s="622"/>
      <c r="DH30" s="622"/>
      <c r="DI30" s="622"/>
      <c r="DJ30" s="622"/>
      <c r="DK30" s="623"/>
      <c r="DL30" s="627">
        <v>2225009</v>
      </c>
      <c r="DM30" s="622"/>
      <c r="DN30" s="622"/>
      <c r="DO30" s="622"/>
      <c r="DP30" s="622"/>
      <c r="DQ30" s="622"/>
      <c r="DR30" s="622"/>
      <c r="DS30" s="622"/>
      <c r="DT30" s="622"/>
      <c r="DU30" s="622"/>
      <c r="DV30" s="623"/>
      <c r="DW30" s="624">
        <v>11.1</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97.2</v>
      </c>
      <c r="BN31" s="684"/>
      <c r="BO31" s="684"/>
      <c r="BP31" s="684"/>
      <c r="BQ31" s="686"/>
      <c r="BR31" s="683">
        <v>99.3</v>
      </c>
      <c r="BS31" s="684"/>
      <c r="BT31" s="684"/>
      <c r="BU31" s="684"/>
      <c r="BV31" s="684"/>
      <c r="BW31" s="684"/>
      <c r="BX31" s="685">
        <v>96.8</v>
      </c>
      <c r="BY31" s="684"/>
      <c r="BZ31" s="684"/>
      <c r="CA31" s="684"/>
      <c r="CB31" s="686"/>
      <c r="CD31" s="642"/>
      <c r="CE31" s="643"/>
      <c r="CF31" s="618" t="s">
        <v>300</v>
      </c>
      <c r="CG31" s="619"/>
      <c r="CH31" s="619"/>
      <c r="CI31" s="619"/>
      <c r="CJ31" s="619"/>
      <c r="CK31" s="619"/>
      <c r="CL31" s="619"/>
      <c r="CM31" s="619"/>
      <c r="CN31" s="619"/>
      <c r="CO31" s="619"/>
      <c r="CP31" s="619"/>
      <c r="CQ31" s="620"/>
      <c r="CR31" s="621">
        <v>83866</v>
      </c>
      <c r="CS31" s="634"/>
      <c r="CT31" s="634"/>
      <c r="CU31" s="634"/>
      <c r="CV31" s="634"/>
      <c r="CW31" s="634"/>
      <c r="CX31" s="634"/>
      <c r="CY31" s="635"/>
      <c r="CZ31" s="624">
        <v>0.3</v>
      </c>
      <c r="DA31" s="636"/>
      <c r="DB31" s="636"/>
      <c r="DC31" s="637"/>
      <c r="DD31" s="627">
        <v>74121</v>
      </c>
      <c r="DE31" s="634"/>
      <c r="DF31" s="634"/>
      <c r="DG31" s="634"/>
      <c r="DH31" s="634"/>
      <c r="DI31" s="634"/>
      <c r="DJ31" s="634"/>
      <c r="DK31" s="635"/>
      <c r="DL31" s="627">
        <v>74121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2070194</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99.6</v>
      </c>
      <c r="BH32" s="634"/>
      <c r="BI32" s="634"/>
      <c r="BJ32" s="634"/>
      <c r="BK32" s="634"/>
      <c r="BL32" s="634"/>
      <c r="BM32" s="625">
        <v>98.9</v>
      </c>
      <c r="BN32" s="634"/>
      <c r="BO32" s="634"/>
      <c r="BP32" s="634"/>
      <c r="BQ32" s="657"/>
      <c r="BR32" s="692">
        <v>99.6</v>
      </c>
      <c r="BS32" s="634"/>
      <c r="BT32" s="634"/>
      <c r="BU32" s="634"/>
      <c r="BV32" s="634"/>
      <c r="BW32" s="634"/>
      <c r="BX32" s="625">
        <v>98.8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79288</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99.2</v>
      </c>
      <c r="BH33" s="606"/>
      <c r="BI33" s="606"/>
      <c r="BJ33" s="606"/>
      <c r="BK33" s="606"/>
      <c r="BL33" s="606"/>
      <c r="BM33" s="652">
        <v>96</v>
      </c>
      <c r="BN33" s="606"/>
      <c r="BO33" s="606"/>
      <c r="BP33" s="606"/>
      <c r="BQ33" s="669"/>
      <c r="BR33" s="682">
        <v>99.1</v>
      </c>
      <c r="BS33" s="606"/>
      <c r="BT33" s="606"/>
      <c r="BU33" s="606"/>
      <c r="BV33" s="606"/>
      <c r="BW33" s="606"/>
      <c r="BX33" s="652">
        <v>95.4</v>
      </c>
      <c r="BY33" s="606"/>
      <c r="BZ33" s="606"/>
      <c r="CA33" s="606"/>
      <c r="CB33" s="669"/>
      <c r="CD33" s="618" t="s">
        <v>307</v>
      </c>
      <c r="CE33" s="619"/>
      <c r="CF33" s="619"/>
      <c r="CG33" s="619"/>
      <c r="CH33" s="619"/>
      <c r="CI33" s="619"/>
      <c r="CJ33" s="619"/>
      <c r="CK33" s="619"/>
      <c r="CL33" s="619"/>
      <c r="CM33" s="619"/>
      <c r="CN33" s="619"/>
      <c r="CO33" s="619"/>
      <c r="CP33" s="619"/>
      <c r="CQ33" s="620"/>
      <c r="CR33" s="621">
        <v>16079851</v>
      </c>
      <c r="CS33" s="634"/>
      <c r="CT33" s="634"/>
      <c r="CU33" s="634"/>
      <c r="CV33" s="634"/>
      <c r="CW33" s="634"/>
      <c r="CX33" s="634"/>
      <c r="CY33" s="635"/>
      <c r="CZ33" s="624">
        <v>52.2</v>
      </c>
      <c r="DA33" s="636"/>
      <c r="DB33" s="636"/>
      <c r="DC33" s="637"/>
      <c r="DD33" s="627">
        <v>12127354</v>
      </c>
      <c r="DE33" s="634"/>
      <c r="DF33" s="634"/>
      <c r="DG33" s="634"/>
      <c r="DH33" s="634"/>
      <c r="DI33" s="634"/>
      <c r="DJ33" s="634"/>
      <c r="DK33" s="635"/>
      <c r="DL33" s="627">
        <v>8668873</v>
      </c>
      <c r="DM33" s="634"/>
      <c r="DN33" s="634"/>
      <c r="DO33" s="634"/>
      <c r="DP33" s="634"/>
      <c r="DQ33" s="634"/>
      <c r="DR33" s="634"/>
      <c r="DS33" s="634"/>
      <c r="DT33" s="634"/>
      <c r="DU33" s="634"/>
      <c r="DV33" s="635"/>
      <c r="DW33" s="624">
        <v>43.4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1706809</v>
      </c>
      <c r="S34" s="622"/>
      <c r="T34" s="622"/>
      <c r="U34" s="622"/>
      <c r="V34" s="622"/>
      <c r="W34" s="622"/>
      <c r="X34" s="622"/>
      <c r="Y34" s="623"/>
      <c r="Z34" s="659">
        <v>5.3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4802200</v>
      </c>
      <c r="CS34" s="622"/>
      <c r="CT34" s="622"/>
      <c r="CU34" s="622"/>
      <c r="CV34" s="622"/>
      <c r="CW34" s="622"/>
      <c r="CX34" s="622"/>
      <c r="CY34" s="623"/>
      <c r="CZ34" s="624">
        <v>15.6</v>
      </c>
      <c r="DA34" s="636"/>
      <c r="DB34" s="636"/>
      <c r="DC34" s="637"/>
      <c r="DD34" s="627">
        <v>2864900</v>
      </c>
      <c r="DE34" s="622"/>
      <c r="DF34" s="622"/>
      <c r="DG34" s="622"/>
      <c r="DH34" s="622"/>
      <c r="DI34" s="622"/>
      <c r="DJ34" s="622"/>
      <c r="DK34" s="623"/>
      <c r="DL34" s="627">
        <v>2439714</v>
      </c>
      <c r="DM34" s="622"/>
      <c r="DN34" s="622"/>
      <c r="DO34" s="622"/>
      <c r="DP34" s="622"/>
      <c r="DQ34" s="622"/>
      <c r="DR34" s="622"/>
      <c r="DS34" s="622"/>
      <c r="DT34" s="622"/>
      <c r="DU34" s="622"/>
      <c r="DV34" s="623"/>
      <c r="DW34" s="624">
        <v>12.2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403054</v>
      </c>
      <c r="S35" s="622"/>
      <c r="T35" s="622"/>
      <c r="U35" s="622"/>
      <c r="V35" s="622"/>
      <c r="W35" s="622"/>
      <c r="X35" s="622"/>
      <c r="Y35" s="623"/>
      <c r="Z35" s="659">
        <v>1.2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783968</v>
      </c>
      <c r="CS35" s="634"/>
      <c r="CT35" s="634"/>
      <c r="CU35" s="634"/>
      <c r="CV35" s="634"/>
      <c r="CW35" s="634"/>
      <c r="CX35" s="634"/>
      <c r="CY35" s="635"/>
      <c r="CZ35" s="624">
        <v>2.5</v>
      </c>
      <c r="DA35" s="636"/>
      <c r="DB35" s="636"/>
      <c r="DC35" s="637"/>
      <c r="DD35" s="627">
        <v>636653</v>
      </c>
      <c r="DE35" s="634"/>
      <c r="DF35" s="634"/>
      <c r="DG35" s="634"/>
      <c r="DH35" s="634"/>
      <c r="DI35" s="634"/>
      <c r="DJ35" s="634"/>
      <c r="DK35" s="635"/>
      <c r="DL35" s="627">
        <v>533057</v>
      </c>
      <c r="DM35" s="634"/>
      <c r="DN35" s="634"/>
      <c r="DO35" s="634"/>
      <c r="DP35" s="634"/>
      <c r="DQ35" s="634"/>
      <c r="DR35" s="634"/>
      <c r="DS35" s="634"/>
      <c r="DT35" s="634"/>
      <c r="DU35" s="634"/>
      <c r="DV35" s="635"/>
      <c r="DW35" s="624">
        <v>2.7</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1186881</v>
      </c>
      <c r="S36" s="622"/>
      <c r="T36" s="622"/>
      <c r="U36" s="622"/>
      <c r="V36" s="622"/>
      <c r="W36" s="622"/>
      <c r="X36" s="622"/>
      <c r="Y36" s="623"/>
      <c r="Z36" s="659">
        <v>3.7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6073134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2495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7549135</v>
      </c>
      <c r="CS36" s="622"/>
      <c r="CT36" s="622"/>
      <c r="CU36" s="622"/>
      <c r="CV36" s="622"/>
      <c r="CW36" s="622"/>
      <c r="CX36" s="622"/>
      <c r="CY36" s="623"/>
      <c r="CZ36" s="624">
        <v>24.5</v>
      </c>
      <c r="DA36" s="636"/>
      <c r="DB36" s="636"/>
      <c r="DC36" s="637"/>
      <c r="DD36" s="627">
        <v>6505825</v>
      </c>
      <c r="DE36" s="622"/>
      <c r="DF36" s="622"/>
      <c r="DG36" s="622"/>
      <c r="DH36" s="622"/>
      <c r="DI36" s="622"/>
      <c r="DJ36" s="622"/>
      <c r="DK36" s="623"/>
      <c r="DL36" s="627">
        <v>4198863</v>
      </c>
      <c r="DM36" s="622"/>
      <c r="DN36" s="622"/>
      <c r="DO36" s="622"/>
      <c r="DP36" s="622"/>
      <c r="DQ36" s="622"/>
      <c r="DR36" s="622"/>
      <c r="DS36" s="622"/>
      <c r="DT36" s="622"/>
      <c r="DU36" s="622"/>
      <c r="DV36" s="623"/>
      <c r="DW36" s="624">
        <v>21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345339</v>
      </c>
      <c r="S37" s="622"/>
      <c r="T37" s="622"/>
      <c r="U37" s="622"/>
      <c r="V37" s="622"/>
      <c r="W37" s="622"/>
      <c r="X37" s="622"/>
      <c r="Y37" s="623"/>
      <c r="Z37" s="659">
        <v>1.1000000000000001</v>
      </c>
      <c r="AA37" s="659"/>
      <c r="AB37" s="659"/>
      <c r="AC37" s="659"/>
      <c r="AD37" s="660">
        <v>26792</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2524936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-70010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1624230</v>
      </c>
      <c r="CS37" s="634"/>
      <c r="CT37" s="634"/>
      <c r="CU37" s="634"/>
      <c r="CV37" s="634"/>
      <c r="CW37" s="634"/>
      <c r="CX37" s="634"/>
      <c r="CY37" s="635"/>
      <c r="CZ37" s="624">
        <v>5.3</v>
      </c>
      <c r="DA37" s="636"/>
      <c r="DB37" s="636"/>
      <c r="DC37" s="637"/>
      <c r="DD37" s="627">
        <v>1588509</v>
      </c>
      <c r="DE37" s="634"/>
      <c r="DF37" s="634"/>
      <c r="DG37" s="634"/>
      <c r="DH37" s="634"/>
      <c r="DI37" s="634"/>
      <c r="DJ37" s="634"/>
      <c r="DK37" s="635"/>
      <c r="DL37" s="627">
        <v>1562195</v>
      </c>
      <c r="DM37" s="634"/>
      <c r="DN37" s="634"/>
      <c r="DO37" s="634"/>
      <c r="DP37" s="634"/>
      <c r="DQ37" s="634"/>
      <c r="DR37" s="634"/>
      <c r="DS37" s="634"/>
      <c r="DT37" s="634"/>
      <c r="DU37" s="634"/>
      <c r="DV37" s="635"/>
      <c r="DW37" s="624">
        <v>7.8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2114000</v>
      </c>
      <c r="S38" s="622"/>
      <c r="T38" s="622"/>
      <c r="U38" s="622"/>
      <c r="V38" s="622"/>
      <c r="W38" s="622"/>
      <c r="X38" s="622"/>
      <c r="Y38" s="623"/>
      <c r="Z38" s="659">
        <v>6.5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941450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8133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1993669</v>
      </c>
      <c r="CS38" s="622"/>
      <c r="CT38" s="622"/>
      <c r="CU38" s="622"/>
      <c r="CV38" s="622"/>
      <c r="CW38" s="622"/>
      <c r="CX38" s="622"/>
      <c r="CY38" s="623"/>
      <c r="CZ38" s="624">
        <v>6.5</v>
      </c>
      <c r="DA38" s="636"/>
      <c r="DB38" s="636"/>
      <c r="DC38" s="637"/>
      <c r="DD38" s="627">
        <v>1587582</v>
      </c>
      <c r="DE38" s="622"/>
      <c r="DF38" s="622"/>
      <c r="DG38" s="622"/>
      <c r="DH38" s="622"/>
      <c r="DI38" s="622"/>
      <c r="DJ38" s="622"/>
      <c r="DK38" s="623"/>
      <c r="DL38" s="627">
        <v>1497239</v>
      </c>
      <c r="DM38" s="622"/>
      <c r="DN38" s="622"/>
      <c r="DO38" s="622"/>
      <c r="DP38" s="622"/>
      <c r="DQ38" s="622"/>
      <c r="DR38" s="622"/>
      <c r="DS38" s="622"/>
      <c r="DT38" s="622"/>
      <c r="DU38" s="622"/>
      <c r="DV38" s="623"/>
      <c r="DW38" s="624">
        <v>7.5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613079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12565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950879</v>
      </c>
      <c r="CS39" s="634"/>
      <c r="CT39" s="634"/>
      <c r="CU39" s="634"/>
      <c r="CV39" s="634"/>
      <c r="CW39" s="634"/>
      <c r="CX39" s="634"/>
      <c r="CY39" s="635"/>
      <c r="CZ39" s="624">
        <v>3.1</v>
      </c>
      <c r="DA39" s="636"/>
      <c r="DB39" s="636"/>
      <c r="DC39" s="637"/>
      <c r="DD39" s="627">
        <v>532394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32421820</v>
      </c>
      <c r="S41" s="646"/>
      <c r="T41" s="646"/>
      <c r="U41" s="646"/>
      <c r="V41" s="646"/>
      <c r="W41" s="646"/>
      <c r="X41" s="646"/>
      <c r="Y41" s="649"/>
      <c r="Z41" s="650">
        <v>100</v>
      </c>
      <c r="AA41" s="650"/>
      <c r="AB41" s="650"/>
      <c r="AC41" s="650"/>
      <c r="AD41" s="651">
        <v>19960263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467370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1526299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317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3076983</v>
      </c>
      <c r="CS42" s="634"/>
      <c r="CT42" s="634"/>
      <c r="CU42" s="634"/>
      <c r="CV42" s="634"/>
      <c r="CW42" s="634"/>
      <c r="CX42" s="634"/>
      <c r="CY42" s="635"/>
      <c r="CZ42" s="624">
        <v>10</v>
      </c>
      <c r="DA42" s="636"/>
      <c r="DB42" s="636"/>
      <c r="DC42" s="637"/>
      <c r="DD42" s="627">
        <v>566983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44150</v>
      </c>
      <c r="CS43" s="634"/>
      <c r="CT43" s="634"/>
      <c r="CU43" s="634"/>
      <c r="CV43" s="634"/>
      <c r="CW43" s="634"/>
      <c r="CX43" s="634"/>
      <c r="CY43" s="635"/>
      <c r="CZ43" s="624">
        <v>0.1</v>
      </c>
      <c r="DA43" s="636"/>
      <c r="DB43" s="636"/>
      <c r="DC43" s="637"/>
      <c r="DD43" s="627">
        <v>7290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2854431</v>
      </c>
      <c r="CS44" s="622"/>
      <c r="CT44" s="622"/>
      <c r="CU44" s="622"/>
      <c r="CV44" s="622"/>
      <c r="CW44" s="622"/>
      <c r="CX44" s="622"/>
      <c r="CY44" s="623"/>
      <c r="CZ44" s="624">
        <v>9.3000000000000007</v>
      </c>
      <c r="DA44" s="625"/>
      <c r="DB44" s="625"/>
      <c r="DC44" s="626"/>
      <c r="DD44" s="627">
        <v>490213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594415</v>
      </c>
      <c r="CS45" s="634"/>
      <c r="CT45" s="634"/>
      <c r="CU45" s="634"/>
      <c r="CV45" s="634"/>
      <c r="CW45" s="634"/>
      <c r="CX45" s="634"/>
      <c r="CY45" s="635"/>
      <c r="CZ45" s="624">
        <v>1.9</v>
      </c>
      <c r="DA45" s="636"/>
      <c r="DB45" s="636"/>
      <c r="DC45" s="637"/>
      <c r="DD45" s="627">
        <v>64617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2022091</v>
      </c>
      <c r="CS46" s="622"/>
      <c r="CT46" s="622"/>
      <c r="CU46" s="622"/>
      <c r="CV46" s="622"/>
      <c r="CW46" s="622"/>
      <c r="CX46" s="622"/>
      <c r="CY46" s="623"/>
      <c r="CZ46" s="624">
        <v>6.6</v>
      </c>
      <c r="DA46" s="625"/>
      <c r="DB46" s="625"/>
      <c r="DC46" s="626"/>
      <c r="DD46" s="627">
        <v>382185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222552</v>
      </c>
      <c r="CS47" s="634"/>
      <c r="CT47" s="634"/>
      <c r="CU47" s="634"/>
      <c r="CV47" s="634"/>
      <c r="CW47" s="634"/>
      <c r="CX47" s="634"/>
      <c r="CY47" s="635"/>
      <c r="CZ47" s="624">
        <v>0.7</v>
      </c>
      <c r="DA47" s="636"/>
      <c r="DB47" s="636"/>
      <c r="DC47" s="637"/>
      <c r="DD47" s="627">
        <v>76770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30788473</v>
      </c>
      <c r="CS49" s="606"/>
      <c r="CT49" s="606"/>
      <c r="CU49" s="606"/>
      <c r="CV49" s="606"/>
      <c r="CW49" s="606"/>
      <c r="CX49" s="606"/>
      <c r="CY49" s="607"/>
      <c r="CZ49" s="608">
        <v>100</v>
      </c>
      <c r="DA49" s="609"/>
      <c r="DB49" s="609"/>
      <c r="DC49" s="610"/>
      <c r="DD49" s="611">
        <v>21928764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EGW0fY0ehsz0lRbjJB6ZW/0lk7GiUGLTdi4XWfkARZg5nP8ZYGhTMGhj2jM5BfysRHGs1dIN+cLcS03mq2qjg==" saltValue="z0baVVyoLzM9S9LTlDVE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32391</v>
      </c>
      <c r="R7" s="1103"/>
      <c r="S7" s="1103"/>
      <c r="T7" s="1103"/>
      <c r="U7" s="1103"/>
      <c r="V7" s="1103">
        <v>30758</v>
      </c>
      <c r="W7" s="1103"/>
      <c r="X7" s="1103"/>
      <c r="Y7" s="1103"/>
      <c r="Z7" s="1103"/>
      <c r="AA7" s="1103">
        <v>1633</v>
      </c>
      <c r="AB7" s="1103"/>
      <c r="AC7" s="1103"/>
      <c r="AD7" s="1103"/>
      <c r="AE7" s="1104"/>
      <c r="AF7" s="1105">
        <v>1248</v>
      </c>
      <c r="AG7" s="1106"/>
      <c r="AH7" s="1106"/>
      <c r="AI7" s="1106"/>
      <c r="AJ7" s="1107"/>
      <c r="AK7" s="1108">
        <v>402</v>
      </c>
      <c r="AL7" s="1109"/>
      <c r="AM7" s="1109"/>
      <c r="AN7" s="1109"/>
      <c r="AO7" s="1109"/>
      <c r="AP7" s="1109">
        <v>18891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566</v>
      </c>
      <c r="BT7" s="1100"/>
      <c r="BU7" s="1100"/>
      <c r="BV7" s="1100"/>
      <c r="BW7" s="1100"/>
      <c r="BX7" s="1100"/>
      <c r="BY7" s="1100"/>
      <c r="BZ7" s="1100"/>
      <c r="CA7" s="1100"/>
      <c r="CB7" s="1100"/>
      <c r="CC7" s="1100"/>
      <c r="CD7" s="1100"/>
      <c r="CE7" s="1100"/>
      <c r="CF7" s="1100"/>
      <c r="CG7" s="1112"/>
      <c r="CH7" s="1096">
        <v>24</v>
      </c>
      <c r="CI7" s="1097"/>
      <c r="CJ7" s="1097"/>
      <c r="CK7" s="1097"/>
      <c r="CL7" s="1098"/>
      <c r="CM7" s="1096">
        <v>231</v>
      </c>
      <c r="CN7" s="1097"/>
      <c r="CO7" s="1097"/>
      <c r="CP7" s="1097"/>
      <c r="CQ7" s="1098"/>
      <c r="CR7" s="1096">
        <v>27</v>
      </c>
      <c r="CS7" s="1097"/>
      <c r="CT7" s="1097"/>
      <c r="CU7" s="1097"/>
      <c r="CV7" s="1098"/>
      <c r="CW7" s="1096">
        <v>4</v>
      </c>
      <c r="CX7" s="1097"/>
      <c r="CY7" s="1097"/>
      <c r="CZ7" s="1097"/>
      <c r="DA7" s="1098"/>
      <c r="DB7" s="1096" t="s">
        <v>552</v>
      </c>
      <c r="DC7" s="1097"/>
      <c r="DD7" s="1097"/>
      <c r="DE7" s="1097"/>
      <c r="DF7" s="1098"/>
      <c r="DG7" s="1096" t="s">
        <v>552</v>
      </c>
      <c r="DH7" s="1097"/>
      <c r="DI7" s="1097"/>
      <c r="DJ7" s="1097"/>
      <c r="DK7" s="1098"/>
      <c r="DL7" s="1096" t="s">
        <v>552</v>
      </c>
      <c r="DM7" s="1097"/>
      <c r="DN7" s="1097"/>
      <c r="DO7" s="1097"/>
      <c r="DP7" s="1098"/>
      <c r="DQ7" s="1096" t="s">
        <v>552</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567</v>
      </c>
      <c r="BT8" s="993"/>
      <c r="BU8" s="993"/>
      <c r="BV8" s="993"/>
      <c r="BW8" s="993"/>
      <c r="BX8" s="993"/>
      <c r="BY8" s="993"/>
      <c r="BZ8" s="993"/>
      <c r="CA8" s="993"/>
      <c r="CB8" s="993"/>
      <c r="CC8" s="993"/>
      <c r="CD8" s="993"/>
      <c r="CE8" s="993"/>
      <c r="CF8" s="993"/>
      <c r="CG8" s="1014"/>
      <c r="CH8" s="989">
        <v>18</v>
      </c>
      <c r="CI8" s="990"/>
      <c r="CJ8" s="990"/>
      <c r="CK8" s="990"/>
      <c r="CL8" s="991"/>
      <c r="CM8" s="989">
        <v>200</v>
      </c>
      <c r="CN8" s="990"/>
      <c r="CO8" s="990"/>
      <c r="CP8" s="990"/>
      <c r="CQ8" s="991"/>
      <c r="CR8" s="989">
        <v>32</v>
      </c>
      <c r="CS8" s="990"/>
      <c r="CT8" s="990"/>
      <c r="CU8" s="990"/>
      <c r="CV8" s="991"/>
      <c r="CW8" s="989" t="s">
        <v>552</v>
      </c>
      <c r="CX8" s="990"/>
      <c r="CY8" s="990"/>
      <c r="CZ8" s="990"/>
      <c r="DA8" s="991"/>
      <c r="DB8" s="989" t="s">
        <v>552</v>
      </c>
      <c r="DC8" s="990"/>
      <c r="DD8" s="990"/>
      <c r="DE8" s="990"/>
      <c r="DF8" s="991"/>
      <c r="DG8" s="989" t="s">
        <v>552</v>
      </c>
      <c r="DH8" s="990"/>
      <c r="DI8" s="990"/>
      <c r="DJ8" s="990"/>
      <c r="DK8" s="991"/>
      <c r="DL8" s="989" t="s">
        <v>552</v>
      </c>
      <c r="DM8" s="990"/>
      <c r="DN8" s="990"/>
      <c r="DO8" s="990"/>
      <c r="DP8" s="991"/>
      <c r="DQ8" s="989" t="s">
        <v>552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32391</v>
      </c>
      <c r="R23" s="1061"/>
      <c r="S23" s="1061"/>
      <c r="T23" s="1061"/>
      <c r="U23" s="1061"/>
      <c r="V23" s="1061">
        <v>30758</v>
      </c>
      <c r="W23" s="1061"/>
      <c r="X23" s="1061"/>
      <c r="Y23" s="1061"/>
      <c r="Z23" s="1061"/>
      <c r="AA23" s="1061">
        <v>1633</v>
      </c>
      <c r="AB23" s="1061"/>
      <c r="AC23" s="1061"/>
      <c r="AD23" s="1061"/>
      <c r="AE23" s="1068"/>
      <c r="AF23" s="1069">
        <v>1248</v>
      </c>
      <c r="AG23" s="1061"/>
      <c r="AH23" s="1061"/>
      <c r="AI23" s="1061"/>
      <c r="AJ23" s="1070"/>
      <c r="AK23" s="1071"/>
      <c r="AL23" s="1072"/>
      <c r="AM23" s="1072"/>
      <c r="AN23" s="1072"/>
      <c r="AO23" s="1072"/>
      <c r="AP23" s="1061">
        <v>18891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5844</v>
      </c>
      <c r="R28" s="1051"/>
      <c r="S28" s="1051"/>
      <c r="T28" s="1051"/>
      <c r="U28" s="1051"/>
      <c r="V28" s="1051">
        <v>5842</v>
      </c>
      <c r="W28" s="1051"/>
      <c r="X28" s="1051"/>
      <c r="Y28" s="1051"/>
      <c r="Z28" s="1051"/>
      <c r="AA28" s="1051">
        <v>2</v>
      </c>
      <c r="AB28" s="1051"/>
      <c r="AC28" s="1051"/>
      <c r="AD28" s="1051"/>
      <c r="AE28" s="1052"/>
      <c r="AF28" s="1053">
        <v>2</v>
      </c>
      <c r="AG28" s="1051"/>
      <c r="AH28" s="1051"/>
      <c r="AI28" s="1051"/>
      <c r="AJ28" s="1054"/>
      <c r="AK28" s="1042">
        <v>563</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107</v>
      </c>
      <c r="R29" s="1039"/>
      <c r="S29" s="1039"/>
      <c r="T29" s="1039"/>
      <c r="U29" s="1039"/>
      <c r="V29" s="1039">
        <v>107</v>
      </c>
      <c r="W29" s="1039"/>
      <c r="X29" s="1039"/>
      <c r="Y29" s="1039"/>
      <c r="Z29" s="1039"/>
      <c r="AA29" s="1039" t="s">
        <v>552</v>
      </c>
      <c r="AB29" s="1039"/>
      <c r="AC29" s="1039"/>
      <c r="AD29" s="1039"/>
      <c r="AE29" s="1040"/>
      <c r="AF29" s="1035" t="s">
        <v>552</v>
      </c>
      <c r="AG29" s="1036"/>
      <c r="AH29" s="1036"/>
      <c r="AI29" s="1036"/>
      <c r="AJ29" s="1037"/>
      <c r="AK29" s="980" t="s">
        <v>552</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89</v>
      </c>
      <c r="R30" s="1039"/>
      <c r="S30" s="1039"/>
      <c r="T30" s="1039"/>
      <c r="U30" s="1039"/>
      <c r="V30" s="1039">
        <v>88</v>
      </c>
      <c r="W30" s="1039"/>
      <c r="X30" s="1039"/>
      <c r="Y30" s="1039"/>
      <c r="Z30" s="1039"/>
      <c r="AA30" s="1039">
        <v>1</v>
      </c>
      <c r="AB30" s="1039"/>
      <c r="AC30" s="1039"/>
      <c r="AD30" s="1039"/>
      <c r="AE30" s="1040"/>
      <c r="AF30" s="1035">
        <v>1</v>
      </c>
      <c r="AG30" s="1036"/>
      <c r="AH30" s="1036"/>
      <c r="AI30" s="1036"/>
      <c r="AJ30" s="1037"/>
      <c r="AK30" s="980">
        <v>9</v>
      </c>
      <c r="AL30" s="971"/>
      <c r="AM30" s="971"/>
      <c r="AN30" s="971"/>
      <c r="AO30" s="971"/>
      <c r="AP30" s="971">
        <v>20</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5071</v>
      </c>
      <c r="R31" s="1039"/>
      <c r="S31" s="1039"/>
      <c r="T31" s="1039"/>
      <c r="U31" s="1039"/>
      <c r="V31" s="1039">
        <v>4983</v>
      </c>
      <c r="W31" s="1039"/>
      <c r="X31" s="1039"/>
      <c r="Y31" s="1039"/>
      <c r="Z31" s="1039"/>
      <c r="AA31" s="1039">
        <v>88</v>
      </c>
      <c r="AB31" s="1039"/>
      <c r="AC31" s="1039"/>
      <c r="AD31" s="1039"/>
      <c r="AE31" s="1040"/>
      <c r="AF31" s="1035">
        <v>88</v>
      </c>
      <c r="AG31" s="1036"/>
      <c r="AH31" s="1036"/>
      <c r="AI31" s="1036"/>
      <c r="AJ31" s="1037"/>
      <c r="AK31" s="980">
        <v>805</v>
      </c>
      <c r="AL31" s="971"/>
      <c r="AM31" s="971"/>
      <c r="AN31" s="971"/>
      <c r="AO31" s="971"/>
      <c r="AP31" s="971" t="s">
        <v>552</v>
      </c>
      <c r="AQ31" s="971"/>
      <c r="AR31" s="971"/>
      <c r="AS31" s="971"/>
      <c r="AT31" s="971"/>
      <c r="AU31" s="971" t="s">
        <v>552</v>
      </c>
      <c r="AV31" s="971"/>
      <c r="AW31" s="971"/>
      <c r="AX31" s="971"/>
      <c r="AY31" s="971"/>
      <c r="AZ31" s="1041" t="s">
        <v>552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15</v>
      </c>
      <c r="R32" s="1039"/>
      <c r="S32" s="1039"/>
      <c r="T32" s="1039"/>
      <c r="U32" s="1039"/>
      <c r="V32" s="1039">
        <v>9</v>
      </c>
      <c r="W32" s="1039"/>
      <c r="X32" s="1039"/>
      <c r="Y32" s="1039"/>
      <c r="Z32" s="1039"/>
      <c r="AA32" s="1039">
        <v>6</v>
      </c>
      <c r="AB32" s="1039"/>
      <c r="AC32" s="1039"/>
      <c r="AD32" s="1039"/>
      <c r="AE32" s="1040"/>
      <c r="AF32" s="1035">
        <v>6</v>
      </c>
      <c r="AG32" s="1036"/>
      <c r="AH32" s="1036"/>
      <c r="AI32" s="1036"/>
      <c r="AJ32" s="1037"/>
      <c r="AK32" s="980" t="s">
        <v>552</v>
      </c>
      <c r="AL32" s="971"/>
      <c r="AM32" s="971"/>
      <c r="AN32" s="971"/>
      <c r="AO32" s="971"/>
      <c r="AP32" s="971" t="s">
        <v>552</v>
      </c>
      <c r="AQ32" s="971"/>
      <c r="AR32" s="971"/>
      <c r="AS32" s="971"/>
      <c r="AT32" s="971"/>
      <c r="AU32" s="971" t="s">
        <v>552</v>
      </c>
      <c r="AV32" s="971"/>
      <c r="AW32" s="971"/>
      <c r="AX32" s="971"/>
      <c r="AY32" s="971"/>
      <c r="AZ32" s="1041" t="s">
        <v>552</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393</v>
      </c>
      <c r="C33" s="1031"/>
      <c r="D33" s="1031"/>
      <c r="E33" s="1031"/>
      <c r="F33" s="1031"/>
      <c r="G33" s="1031"/>
      <c r="H33" s="1031"/>
      <c r="I33" s="1031"/>
      <c r="J33" s="1031"/>
      <c r="K33" s="1031"/>
      <c r="L33" s="1031"/>
      <c r="M33" s="1031"/>
      <c r="N33" s="1031"/>
      <c r="O33" s="1031"/>
      <c r="P33" s="1032"/>
      <c r="Q33" s="1038">
        <v>839</v>
      </c>
      <c r="R33" s="1039"/>
      <c r="S33" s="1039"/>
      <c r="T33" s="1039"/>
      <c r="U33" s="1039"/>
      <c r="V33" s="1039">
        <v>836</v>
      </c>
      <c r="W33" s="1039"/>
      <c r="X33" s="1039"/>
      <c r="Y33" s="1039"/>
      <c r="Z33" s="1039"/>
      <c r="AA33" s="1039">
        <v>3</v>
      </c>
      <c r="AB33" s="1039"/>
      <c r="AC33" s="1039"/>
      <c r="AD33" s="1039"/>
      <c r="AE33" s="1040"/>
      <c r="AF33" s="1035">
        <v>3</v>
      </c>
      <c r="AG33" s="1036"/>
      <c r="AH33" s="1036"/>
      <c r="AI33" s="1036"/>
      <c r="AJ33" s="1037"/>
      <c r="AK33" s="980">
        <v>199</v>
      </c>
      <c r="AL33" s="971"/>
      <c r="AM33" s="971"/>
      <c r="AN33" s="971"/>
      <c r="AO33" s="971"/>
      <c r="AP33" s="971" t="s">
        <v>552</v>
      </c>
      <c r="AQ33" s="971"/>
      <c r="AR33" s="971"/>
      <c r="AS33" s="971"/>
      <c r="AT33" s="971"/>
      <c r="AU33" s="971" t="s">
        <v>552</v>
      </c>
      <c r="AV33" s="971"/>
      <c r="AW33" s="971"/>
      <c r="AX33" s="971"/>
      <c r="AY33" s="971"/>
      <c r="AZ33" s="1041" t="s">
        <v>552</v>
      </c>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394</v>
      </c>
      <c r="C34" s="1031"/>
      <c r="D34" s="1031"/>
      <c r="E34" s="1031"/>
      <c r="F34" s="1031"/>
      <c r="G34" s="1031"/>
      <c r="H34" s="1031"/>
      <c r="I34" s="1031"/>
      <c r="J34" s="1031"/>
      <c r="K34" s="1031"/>
      <c r="L34" s="1031"/>
      <c r="M34" s="1031"/>
      <c r="N34" s="1031"/>
      <c r="O34" s="1031"/>
      <c r="P34" s="1032"/>
      <c r="Q34" s="1038">
        <v>3783</v>
      </c>
      <c r="R34" s="1039"/>
      <c r="S34" s="1039"/>
      <c r="T34" s="1039"/>
      <c r="U34" s="1039"/>
      <c r="V34" s="1039">
        <v>3785</v>
      </c>
      <c r="W34" s="1039"/>
      <c r="X34" s="1039"/>
      <c r="Y34" s="1039"/>
      <c r="Z34" s="1039"/>
      <c r="AA34" s="1039">
        <v>-2</v>
      </c>
      <c r="AB34" s="1039"/>
      <c r="AC34" s="1039"/>
      <c r="AD34" s="1039"/>
      <c r="AE34" s="1040"/>
      <c r="AF34" s="1035">
        <v>3125</v>
      </c>
      <c r="AG34" s="1036"/>
      <c r="AH34" s="1036"/>
      <c r="AI34" s="1036"/>
      <c r="AJ34" s="1037"/>
      <c r="AK34" s="980">
        <v>613</v>
      </c>
      <c r="AL34" s="971"/>
      <c r="AM34" s="971"/>
      <c r="AN34" s="971"/>
      <c r="AO34" s="971"/>
      <c r="AP34" s="971">
        <v>2524</v>
      </c>
      <c r="AQ34" s="971"/>
      <c r="AR34" s="971"/>
      <c r="AS34" s="971"/>
      <c r="AT34" s="971"/>
      <c r="AU34" s="971">
        <v>1469</v>
      </c>
      <c r="AV34" s="971"/>
      <c r="AW34" s="971"/>
      <c r="AX34" s="971"/>
      <c r="AY34" s="971"/>
      <c r="AZ34" s="1041" t="s">
        <v>552</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396</v>
      </c>
      <c r="C35" s="1031"/>
      <c r="D35" s="1031"/>
      <c r="E35" s="1031"/>
      <c r="F35" s="1031"/>
      <c r="G35" s="1031"/>
      <c r="H35" s="1031"/>
      <c r="I35" s="1031"/>
      <c r="J35" s="1031"/>
      <c r="K35" s="1031"/>
      <c r="L35" s="1031"/>
      <c r="M35" s="1031"/>
      <c r="N35" s="1031"/>
      <c r="O35" s="1031"/>
      <c r="P35" s="1032"/>
      <c r="Q35" s="1038">
        <v>2159</v>
      </c>
      <c r="R35" s="1039"/>
      <c r="S35" s="1039"/>
      <c r="T35" s="1039"/>
      <c r="U35" s="1039"/>
      <c r="V35" s="1039">
        <v>2064</v>
      </c>
      <c r="W35" s="1039"/>
      <c r="X35" s="1039"/>
      <c r="Y35" s="1039"/>
      <c r="Z35" s="1039"/>
      <c r="AA35" s="1039">
        <v>95</v>
      </c>
      <c r="AB35" s="1039"/>
      <c r="AC35" s="1039"/>
      <c r="AD35" s="1039"/>
      <c r="AE35" s="1040"/>
      <c r="AF35" s="1035">
        <v>322</v>
      </c>
      <c r="AG35" s="1036"/>
      <c r="AH35" s="1036"/>
      <c r="AI35" s="1036"/>
      <c r="AJ35" s="1037"/>
      <c r="AK35" s="980">
        <v>941</v>
      </c>
      <c r="AL35" s="971"/>
      <c r="AM35" s="971"/>
      <c r="AN35" s="971"/>
      <c r="AO35" s="971"/>
      <c r="AP35" s="971">
        <v>5681</v>
      </c>
      <c r="AQ35" s="971"/>
      <c r="AR35" s="971"/>
      <c r="AS35" s="971"/>
      <c r="AT35" s="971"/>
      <c r="AU35" s="971">
        <v>4659</v>
      </c>
      <c r="AV35" s="971"/>
      <c r="AW35" s="971"/>
      <c r="AX35" s="971"/>
      <c r="AY35" s="971"/>
      <c r="AZ35" s="1041" t="s">
        <v>552</v>
      </c>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397</v>
      </c>
      <c r="C36" s="1031"/>
      <c r="D36" s="1031"/>
      <c r="E36" s="1031"/>
      <c r="F36" s="1031"/>
      <c r="G36" s="1031"/>
      <c r="H36" s="1031"/>
      <c r="I36" s="1031"/>
      <c r="J36" s="1031"/>
      <c r="K36" s="1031"/>
      <c r="L36" s="1031"/>
      <c r="M36" s="1031"/>
      <c r="N36" s="1031"/>
      <c r="O36" s="1031"/>
      <c r="P36" s="1032"/>
      <c r="Q36" s="1038">
        <v>2707</v>
      </c>
      <c r="R36" s="1039"/>
      <c r="S36" s="1039"/>
      <c r="T36" s="1039"/>
      <c r="U36" s="1039"/>
      <c r="V36" s="1039">
        <v>2579</v>
      </c>
      <c r="W36" s="1039"/>
      <c r="X36" s="1039"/>
      <c r="Y36" s="1039"/>
      <c r="Z36" s="1039"/>
      <c r="AA36" s="1039">
        <v>128</v>
      </c>
      <c r="AB36" s="1039"/>
      <c r="AC36" s="1039"/>
      <c r="AD36" s="1039"/>
      <c r="AE36" s="1040"/>
      <c r="AF36" s="1035">
        <v>429</v>
      </c>
      <c r="AG36" s="1036"/>
      <c r="AH36" s="1036"/>
      <c r="AI36" s="1036"/>
      <c r="AJ36" s="1037"/>
      <c r="AK36" s="980">
        <v>2514</v>
      </c>
      <c r="AL36" s="971"/>
      <c r="AM36" s="971"/>
      <c r="AN36" s="971"/>
      <c r="AO36" s="971"/>
      <c r="AP36" s="971">
        <v>18019</v>
      </c>
      <c r="AQ36" s="971"/>
      <c r="AR36" s="971"/>
      <c r="AS36" s="971"/>
      <c r="AT36" s="971"/>
      <c r="AU36" s="971">
        <v>16632</v>
      </c>
      <c r="AV36" s="971"/>
      <c r="AW36" s="971"/>
      <c r="AX36" s="971"/>
      <c r="AY36" s="971"/>
      <c r="AZ36" s="1041" t="s">
        <v>552</v>
      </c>
      <c r="BA36" s="1041"/>
      <c r="BB36" s="1041"/>
      <c r="BC36" s="1041"/>
      <c r="BD36" s="1041"/>
      <c r="BE36" s="972" t="s">
        <v>395</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398</v>
      </c>
      <c r="C37" s="1031"/>
      <c r="D37" s="1031"/>
      <c r="E37" s="1031"/>
      <c r="F37" s="1031"/>
      <c r="G37" s="1031"/>
      <c r="H37" s="1031"/>
      <c r="I37" s="1031"/>
      <c r="J37" s="1031"/>
      <c r="K37" s="1031"/>
      <c r="L37" s="1031"/>
      <c r="M37" s="1031"/>
      <c r="N37" s="1031"/>
      <c r="O37" s="1031"/>
      <c r="P37" s="1032"/>
      <c r="Q37" s="1038">
        <v>180</v>
      </c>
      <c r="R37" s="1039"/>
      <c r="S37" s="1039"/>
      <c r="T37" s="1039"/>
      <c r="U37" s="1039"/>
      <c r="V37" s="1039">
        <v>174</v>
      </c>
      <c r="W37" s="1039"/>
      <c r="X37" s="1039"/>
      <c r="Y37" s="1039"/>
      <c r="Z37" s="1039"/>
      <c r="AA37" s="1039">
        <v>6</v>
      </c>
      <c r="AB37" s="1039"/>
      <c r="AC37" s="1039"/>
      <c r="AD37" s="1039"/>
      <c r="AE37" s="1040"/>
      <c r="AF37" s="1035">
        <v>6</v>
      </c>
      <c r="AG37" s="1036"/>
      <c r="AH37" s="1036"/>
      <c r="AI37" s="1036"/>
      <c r="AJ37" s="1037"/>
      <c r="AK37" s="980">
        <v>53</v>
      </c>
      <c r="AL37" s="971"/>
      <c r="AM37" s="971"/>
      <c r="AN37" s="971"/>
      <c r="AO37" s="971"/>
      <c r="AP37" s="971" t="s">
        <v>552</v>
      </c>
      <c r="AQ37" s="971"/>
      <c r="AR37" s="971"/>
      <c r="AS37" s="971"/>
      <c r="AT37" s="971"/>
      <c r="AU37" s="971">
        <v>14</v>
      </c>
      <c r="AV37" s="971"/>
      <c r="AW37" s="971"/>
      <c r="AX37" s="971"/>
      <c r="AY37" s="971"/>
      <c r="AZ37" s="1041" t="s">
        <v>552</v>
      </c>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3982</v>
      </c>
      <c r="AG63" s="959"/>
      <c r="AH63" s="959"/>
      <c r="AI63" s="959"/>
      <c r="AJ63" s="1022"/>
      <c r="AK63" s="1023"/>
      <c r="AL63" s="963"/>
      <c r="AM63" s="963"/>
      <c r="AN63" s="963"/>
      <c r="AO63" s="963"/>
      <c r="AP63" s="959">
        <v>26244</v>
      </c>
      <c r="AQ63" s="959"/>
      <c r="AR63" s="959"/>
      <c r="AS63" s="959"/>
      <c r="AT63" s="959"/>
      <c r="AU63" s="959">
        <v>22774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403</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4382</v>
      </c>
      <c r="R68" s="982"/>
      <c r="S68" s="982"/>
      <c r="T68" s="982"/>
      <c r="U68" s="982"/>
      <c r="V68" s="982">
        <v>4137</v>
      </c>
      <c r="W68" s="982"/>
      <c r="X68" s="982"/>
      <c r="Y68" s="982"/>
      <c r="Z68" s="982"/>
      <c r="AA68" s="982">
        <v>245</v>
      </c>
      <c r="AB68" s="982"/>
      <c r="AC68" s="982"/>
      <c r="AD68" s="982"/>
      <c r="AE68" s="982"/>
      <c r="AF68" s="982">
        <v>245</v>
      </c>
      <c r="AG68" s="982"/>
      <c r="AH68" s="982"/>
      <c r="AI68" s="982"/>
      <c r="AJ68" s="982"/>
      <c r="AK68" s="982">
        <v>65</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789</v>
      </c>
      <c r="R69" s="971"/>
      <c r="S69" s="971"/>
      <c r="T69" s="971"/>
      <c r="U69" s="971"/>
      <c r="V69" s="971">
        <v>784</v>
      </c>
      <c r="W69" s="971"/>
      <c r="X69" s="971"/>
      <c r="Y69" s="971"/>
      <c r="Z69" s="971"/>
      <c r="AA69" s="971">
        <v>5</v>
      </c>
      <c r="AB69" s="971"/>
      <c r="AC69" s="971"/>
      <c r="AD69" s="971"/>
      <c r="AE69" s="971"/>
      <c r="AF69" s="971">
        <v>5</v>
      </c>
      <c r="AG69" s="971"/>
      <c r="AH69" s="971"/>
      <c r="AI69" s="971"/>
      <c r="AJ69" s="971"/>
      <c r="AK69" s="971">
        <v>9</v>
      </c>
      <c r="AL69" s="971"/>
      <c r="AM69" s="971"/>
      <c r="AN69" s="971"/>
      <c r="AO69" s="971"/>
      <c r="AP69" s="971" t="s">
        <v>552</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555</v>
      </c>
      <c r="C70" s="975"/>
      <c r="D70" s="975"/>
      <c r="E70" s="975"/>
      <c r="F70" s="975"/>
      <c r="G70" s="975"/>
      <c r="H70" s="975"/>
      <c r="I70" s="975"/>
      <c r="J70" s="975"/>
      <c r="K70" s="975"/>
      <c r="L70" s="975"/>
      <c r="M70" s="975"/>
      <c r="N70" s="975"/>
      <c r="O70" s="975"/>
      <c r="P70" s="976"/>
      <c r="Q70" s="977">
        <v>465</v>
      </c>
      <c r="R70" s="971"/>
      <c r="S70" s="971"/>
      <c r="T70" s="971"/>
      <c r="U70" s="971"/>
      <c r="V70" s="971">
        <v>431</v>
      </c>
      <c r="W70" s="971"/>
      <c r="X70" s="971"/>
      <c r="Y70" s="971"/>
      <c r="Z70" s="971"/>
      <c r="AA70" s="971">
        <v>34</v>
      </c>
      <c r="AB70" s="971"/>
      <c r="AC70" s="971"/>
      <c r="AD70" s="971"/>
      <c r="AE70" s="971"/>
      <c r="AF70" s="971">
        <v>34</v>
      </c>
      <c r="AG70" s="971"/>
      <c r="AH70" s="971"/>
      <c r="AI70" s="971"/>
      <c r="AJ70" s="971"/>
      <c r="AK70" s="971" t="s">
        <v>552</v>
      </c>
      <c r="AL70" s="971"/>
      <c r="AM70" s="971"/>
      <c r="AN70" s="971"/>
      <c r="AO70" s="971"/>
      <c r="AP70" s="971">
        <v>3111</v>
      </c>
      <c r="AQ70" s="971"/>
      <c r="AR70" s="971"/>
      <c r="AS70" s="971"/>
      <c r="AT70" s="971"/>
      <c r="AU70" s="971">
        <v>77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7</v>
      </c>
      <c r="R71" s="971"/>
      <c r="S71" s="971"/>
      <c r="T71" s="971"/>
      <c r="U71" s="971"/>
      <c r="V71" s="971">
        <v>5</v>
      </c>
      <c r="W71" s="971"/>
      <c r="X71" s="971"/>
      <c r="Y71" s="971"/>
      <c r="Z71" s="971"/>
      <c r="AA71" s="971">
        <v>2</v>
      </c>
      <c r="AB71" s="971"/>
      <c r="AC71" s="971"/>
      <c r="AD71" s="971"/>
      <c r="AE71" s="971"/>
      <c r="AF71" s="971">
        <v>2</v>
      </c>
      <c r="AG71" s="971"/>
      <c r="AH71" s="971"/>
      <c r="AI71" s="971"/>
      <c r="AJ71" s="971"/>
      <c r="AK71" s="971" t="s">
        <v>552</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52</v>
      </c>
      <c r="R72" s="971"/>
      <c r="S72" s="971"/>
      <c r="T72" s="971"/>
      <c r="U72" s="971"/>
      <c r="V72" s="971">
        <v>51</v>
      </c>
      <c r="W72" s="971"/>
      <c r="X72" s="971"/>
      <c r="Y72" s="971"/>
      <c r="Z72" s="971"/>
      <c r="AA72" s="971">
        <v>1</v>
      </c>
      <c r="AB72" s="971"/>
      <c r="AC72" s="971"/>
      <c r="AD72" s="971"/>
      <c r="AE72" s="971"/>
      <c r="AF72" s="971">
        <v>1</v>
      </c>
      <c r="AG72" s="971"/>
      <c r="AH72" s="971"/>
      <c r="AI72" s="971"/>
      <c r="AJ72" s="971"/>
      <c r="AK72" s="971" t="s">
        <v>552</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558</v>
      </c>
      <c r="C73" s="975"/>
      <c r="D73" s="975"/>
      <c r="E73" s="975"/>
      <c r="F73" s="975"/>
      <c r="G73" s="975"/>
      <c r="H73" s="975"/>
      <c r="I73" s="975"/>
      <c r="J73" s="975"/>
      <c r="K73" s="975"/>
      <c r="L73" s="975"/>
      <c r="M73" s="975"/>
      <c r="N73" s="975"/>
      <c r="O73" s="975"/>
      <c r="P73" s="976"/>
      <c r="Q73" s="977">
        <v>609</v>
      </c>
      <c r="R73" s="971"/>
      <c r="S73" s="971"/>
      <c r="T73" s="971"/>
      <c r="U73" s="971"/>
      <c r="V73" s="971">
        <v>544</v>
      </c>
      <c r="W73" s="971"/>
      <c r="X73" s="971"/>
      <c r="Y73" s="971"/>
      <c r="Z73" s="971"/>
      <c r="AA73" s="971">
        <v>65</v>
      </c>
      <c r="AB73" s="971"/>
      <c r="AC73" s="971"/>
      <c r="AD73" s="971"/>
      <c r="AE73" s="971"/>
      <c r="AF73" s="971">
        <v>65</v>
      </c>
      <c r="AG73" s="971"/>
      <c r="AH73" s="971"/>
      <c r="AI73" s="971"/>
      <c r="AJ73" s="971"/>
      <c r="AK73" s="971" t="s">
        <v>552</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559</v>
      </c>
      <c r="C74" s="975"/>
      <c r="D74" s="975"/>
      <c r="E74" s="975"/>
      <c r="F74" s="975"/>
      <c r="G74" s="975"/>
      <c r="H74" s="975"/>
      <c r="I74" s="975"/>
      <c r="J74" s="975"/>
      <c r="K74" s="975"/>
      <c r="L74" s="975"/>
      <c r="M74" s="975"/>
      <c r="N74" s="975"/>
      <c r="O74" s="975"/>
      <c r="P74" s="976"/>
      <c r="Q74" s="977">
        <v>114090</v>
      </c>
      <c r="R74" s="971"/>
      <c r="S74" s="971"/>
      <c r="T74" s="971"/>
      <c r="U74" s="971"/>
      <c r="V74" s="971">
        <v>112795</v>
      </c>
      <c r="W74" s="971"/>
      <c r="X74" s="971"/>
      <c r="Y74" s="971"/>
      <c r="Z74" s="971"/>
      <c r="AA74" s="971">
        <v>1295</v>
      </c>
      <c r="AB74" s="971"/>
      <c r="AC74" s="971"/>
      <c r="AD74" s="971"/>
      <c r="AE74" s="971"/>
      <c r="AF74" s="971">
        <v>1295</v>
      </c>
      <c r="AG74" s="971"/>
      <c r="AH74" s="971"/>
      <c r="AI74" s="971"/>
      <c r="AJ74" s="971"/>
      <c r="AK74" s="971">
        <v>350</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560</v>
      </c>
      <c r="C75" s="975"/>
      <c r="D75" s="975"/>
      <c r="E75" s="975"/>
      <c r="F75" s="975"/>
      <c r="G75" s="975"/>
      <c r="H75" s="975"/>
      <c r="I75" s="975"/>
      <c r="J75" s="975"/>
      <c r="K75" s="975"/>
      <c r="L75" s="975"/>
      <c r="M75" s="975"/>
      <c r="N75" s="975"/>
      <c r="O75" s="975"/>
      <c r="P75" s="976"/>
      <c r="Q75" s="978">
        <v>75</v>
      </c>
      <c r="R75" s="979"/>
      <c r="S75" s="979"/>
      <c r="T75" s="979"/>
      <c r="U75" s="980"/>
      <c r="V75" s="981">
        <v>74</v>
      </c>
      <c r="W75" s="979"/>
      <c r="X75" s="979"/>
      <c r="Y75" s="979"/>
      <c r="Z75" s="980"/>
      <c r="AA75" s="981">
        <v>1</v>
      </c>
      <c r="AB75" s="979"/>
      <c r="AC75" s="979"/>
      <c r="AD75" s="979"/>
      <c r="AE75" s="980"/>
      <c r="AF75" s="981">
        <v>1</v>
      </c>
      <c r="AG75" s="979"/>
      <c r="AH75" s="979"/>
      <c r="AI75" s="979"/>
      <c r="AJ75" s="980"/>
      <c r="AK75" s="981" t="s">
        <v>552</v>
      </c>
      <c r="AL75" s="979"/>
      <c r="AM75" s="979"/>
      <c r="AN75" s="979"/>
      <c r="AO75" s="980"/>
      <c r="AP75" s="981" t="s">
        <v>552</v>
      </c>
      <c r="AQ75" s="979"/>
      <c r="AR75" s="979"/>
      <c r="AS75" s="979"/>
      <c r="AT75" s="980"/>
      <c r="AU75" s="981" t="s">
        <v>552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561</v>
      </c>
      <c r="C76" s="975"/>
      <c r="D76" s="975"/>
      <c r="E76" s="975"/>
      <c r="F76" s="975"/>
      <c r="G76" s="975"/>
      <c r="H76" s="975"/>
      <c r="I76" s="975"/>
      <c r="J76" s="975"/>
      <c r="K76" s="975"/>
      <c r="L76" s="975"/>
      <c r="M76" s="975"/>
      <c r="N76" s="975"/>
      <c r="O76" s="975"/>
      <c r="P76" s="976"/>
      <c r="Q76" s="978">
        <v>1868</v>
      </c>
      <c r="R76" s="979"/>
      <c r="S76" s="979"/>
      <c r="T76" s="979"/>
      <c r="U76" s="980"/>
      <c r="V76" s="981">
        <v>1781</v>
      </c>
      <c r="W76" s="979"/>
      <c r="X76" s="979"/>
      <c r="Y76" s="979"/>
      <c r="Z76" s="980"/>
      <c r="AA76" s="981">
        <v>87</v>
      </c>
      <c r="AB76" s="979"/>
      <c r="AC76" s="979"/>
      <c r="AD76" s="979"/>
      <c r="AE76" s="980"/>
      <c r="AF76" s="981">
        <v>42</v>
      </c>
      <c r="AG76" s="979"/>
      <c r="AH76" s="979"/>
      <c r="AI76" s="979"/>
      <c r="AJ76" s="980"/>
      <c r="AK76" s="981">
        <v>2</v>
      </c>
      <c r="AL76" s="979"/>
      <c r="AM76" s="979"/>
      <c r="AN76" s="979"/>
      <c r="AO76" s="980"/>
      <c r="AP76" s="981">
        <v>1880</v>
      </c>
      <c r="AQ76" s="979"/>
      <c r="AR76" s="979"/>
      <c r="AS76" s="979"/>
      <c r="AT76" s="980"/>
      <c r="AU76" s="981" t="s">
        <v>552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562</v>
      </c>
      <c r="C77" s="975"/>
      <c r="D77" s="975"/>
      <c r="E77" s="975"/>
      <c r="F77" s="975"/>
      <c r="G77" s="975"/>
      <c r="H77" s="975"/>
      <c r="I77" s="975"/>
      <c r="J77" s="975"/>
      <c r="K77" s="975"/>
      <c r="L77" s="975"/>
      <c r="M77" s="975"/>
      <c r="N77" s="975"/>
      <c r="O77" s="975"/>
      <c r="P77" s="976"/>
      <c r="Q77" s="978">
        <v>2104</v>
      </c>
      <c r="R77" s="979"/>
      <c r="S77" s="979"/>
      <c r="T77" s="979"/>
      <c r="U77" s="980"/>
      <c r="V77" s="981">
        <v>1951</v>
      </c>
      <c r="W77" s="979"/>
      <c r="X77" s="979"/>
      <c r="Y77" s="979"/>
      <c r="Z77" s="980"/>
      <c r="AA77" s="981">
        <v>153</v>
      </c>
      <c r="AB77" s="979"/>
      <c r="AC77" s="979"/>
      <c r="AD77" s="979"/>
      <c r="AE77" s="980"/>
      <c r="AF77" s="981">
        <v>47</v>
      </c>
      <c r="AG77" s="979"/>
      <c r="AH77" s="979"/>
      <c r="AI77" s="979"/>
      <c r="AJ77" s="980"/>
      <c r="AK77" s="981">
        <v>80</v>
      </c>
      <c r="AL77" s="979"/>
      <c r="AM77" s="979"/>
      <c r="AN77" s="979"/>
      <c r="AO77" s="980"/>
      <c r="AP77" s="981">
        <v>15</v>
      </c>
      <c r="AQ77" s="979"/>
      <c r="AR77" s="979"/>
      <c r="AS77" s="979"/>
      <c r="AT77" s="980"/>
      <c r="AU77" s="981" t="s">
        <v>552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563</v>
      </c>
      <c r="C78" s="975"/>
      <c r="D78" s="975"/>
      <c r="E78" s="975"/>
      <c r="F78" s="975"/>
      <c r="G78" s="975"/>
      <c r="H78" s="975"/>
      <c r="I78" s="975"/>
      <c r="J78" s="975"/>
      <c r="K78" s="975"/>
      <c r="L78" s="975"/>
      <c r="M78" s="975"/>
      <c r="N78" s="975"/>
      <c r="O78" s="975"/>
      <c r="P78" s="976"/>
      <c r="Q78" s="977">
        <v>230</v>
      </c>
      <c r="R78" s="971"/>
      <c r="S78" s="971"/>
      <c r="T78" s="971"/>
      <c r="U78" s="971"/>
      <c r="V78" s="971">
        <v>102</v>
      </c>
      <c r="W78" s="971"/>
      <c r="X78" s="971"/>
      <c r="Y78" s="971"/>
      <c r="Z78" s="971"/>
      <c r="AA78" s="971">
        <v>128</v>
      </c>
      <c r="AB78" s="971"/>
      <c r="AC78" s="971"/>
      <c r="AD78" s="971"/>
      <c r="AE78" s="971"/>
      <c r="AF78" s="971">
        <v>8</v>
      </c>
      <c r="AG78" s="971"/>
      <c r="AH78" s="971"/>
      <c r="AI78" s="971"/>
      <c r="AJ78" s="971"/>
      <c r="AK78" s="971">
        <v>40</v>
      </c>
      <c r="AL78" s="971"/>
      <c r="AM78" s="971"/>
      <c r="AN78" s="971"/>
      <c r="AO78" s="971"/>
      <c r="AP78" s="971" t="s">
        <v>552</v>
      </c>
      <c r="AQ78" s="971"/>
      <c r="AR78" s="971"/>
      <c r="AS78" s="971"/>
      <c r="AT78" s="971"/>
      <c r="AU78" s="971" t="s">
        <v>552</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564</v>
      </c>
      <c r="C79" s="975"/>
      <c r="D79" s="975"/>
      <c r="E79" s="975"/>
      <c r="F79" s="975"/>
      <c r="G79" s="975"/>
      <c r="H79" s="975"/>
      <c r="I79" s="975"/>
      <c r="J79" s="975"/>
      <c r="K79" s="975"/>
      <c r="L79" s="975"/>
      <c r="M79" s="975"/>
      <c r="N79" s="975"/>
      <c r="O79" s="975"/>
      <c r="P79" s="976"/>
      <c r="Q79" s="977">
        <v>1297</v>
      </c>
      <c r="R79" s="971"/>
      <c r="S79" s="971"/>
      <c r="T79" s="971"/>
      <c r="U79" s="971"/>
      <c r="V79" s="971">
        <v>1108</v>
      </c>
      <c r="W79" s="971"/>
      <c r="X79" s="971"/>
      <c r="Y79" s="971"/>
      <c r="Z79" s="971"/>
      <c r="AA79" s="971">
        <v>189</v>
      </c>
      <c r="AB79" s="971"/>
      <c r="AC79" s="971"/>
      <c r="AD79" s="971"/>
      <c r="AE79" s="971"/>
      <c r="AF79" s="971">
        <v>1759</v>
      </c>
      <c r="AG79" s="971"/>
      <c r="AH79" s="971"/>
      <c r="AI79" s="971"/>
      <c r="AJ79" s="971"/>
      <c r="AK79" s="971">
        <v>9</v>
      </c>
      <c r="AL79" s="971"/>
      <c r="AM79" s="971"/>
      <c r="AN79" s="971"/>
      <c r="AO79" s="971"/>
      <c r="AP79" s="971">
        <v>269</v>
      </c>
      <c r="AQ79" s="971"/>
      <c r="AR79" s="971"/>
      <c r="AS79" s="971"/>
      <c r="AT79" s="971"/>
      <c r="AU79" s="971">
        <v>39</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565</v>
      </c>
      <c r="C80" s="975"/>
      <c r="D80" s="975"/>
      <c r="E80" s="975"/>
      <c r="F80" s="975"/>
      <c r="G80" s="975"/>
      <c r="H80" s="975"/>
      <c r="I80" s="975"/>
      <c r="J80" s="975"/>
      <c r="K80" s="975"/>
      <c r="L80" s="975"/>
      <c r="M80" s="975"/>
      <c r="N80" s="975"/>
      <c r="O80" s="975"/>
      <c r="P80" s="976"/>
      <c r="Q80" s="977">
        <v>491</v>
      </c>
      <c r="R80" s="971"/>
      <c r="S80" s="971"/>
      <c r="T80" s="971"/>
      <c r="U80" s="971"/>
      <c r="V80" s="971">
        <v>473</v>
      </c>
      <c r="W80" s="971"/>
      <c r="X80" s="971"/>
      <c r="Y80" s="971"/>
      <c r="Z80" s="971"/>
      <c r="AA80" s="971">
        <v>18</v>
      </c>
      <c r="AB80" s="971"/>
      <c r="AC80" s="971"/>
      <c r="AD80" s="971"/>
      <c r="AE80" s="971"/>
      <c r="AF80" s="971">
        <v>17</v>
      </c>
      <c r="AG80" s="971"/>
      <c r="AH80" s="971"/>
      <c r="AI80" s="971"/>
      <c r="AJ80" s="971"/>
      <c r="AK80" s="971" t="s">
        <v>552</v>
      </c>
      <c r="AL80" s="971"/>
      <c r="AM80" s="971"/>
      <c r="AN80" s="971"/>
      <c r="AO80" s="971"/>
      <c r="AP80" s="971">
        <v>302</v>
      </c>
      <c r="AQ80" s="971"/>
      <c r="AR80" s="971"/>
      <c r="AS80" s="971"/>
      <c r="AT80" s="971"/>
      <c r="AU80" s="971">
        <v>40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3521</v>
      </c>
      <c r="AG88" s="959"/>
      <c r="AH88" s="959"/>
      <c r="AI88" s="959"/>
      <c r="AJ88" s="959"/>
      <c r="AK88" s="963"/>
      <c r="AL88" s="963"/>
      <c r="AM88" s="963"/>
      <c r="AN88" s="963"/>
      <c r="AO88" s="963"/>
      <c r="AP88" s="959">
        <v>5577</v>
      </c>
      <c r="AQ88" s="959"/>
      <c r="AR88" s="959"/>
      <c r="AS88" s="959"/>
      <c r="AT88" s="959"/>
      <c r="AU88" s="959">
        <v>156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59</v>
      </c>
      <c r="CS102" s="953"/>
      <c r="CT102" s="953"/>
      <c r="CU102" s="953"/>
      <c r="CV102" s="954"/>
      <c r="CW102" s="952">
        <v>4</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2">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2702821</v>
      </c>
      <c r="AB110" s="889"/>
      <c r="AC110" s="889"/>
      <c r="AD110" s="889"/>
      <c r="AE110" s="890"/>
      <c r="AF110" s="891">
        <v>2563414</v>
      </c>
      <c r="AG110" s="889"/>
      <c r="AH110" s="889"/>
      <c r="AI110" s="889"/>
      <c r="AJ110" s="890"/>
      <c r="AK110" s="891">
        <v>2424458</v>
      </c>
      <c r="AL110" s="889"/>
      <c r="AM110" s="889"/>
      <c r="AN110" s="889"/>
      <c r="AO110" s="890"/>
      <c r="AP110" s="892">
        <v>15.9</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20470619</v>
      </c>
      <c r="BR110" s="842"/>
      <c r="BS110" s="842"/>
      <c r="BT110" s="842"/>
      <c r="BU110" s="842"/>
      <c r="BV110" s="842">
        <v>19212924</v>
      </c>
      <c r="BW110" s="842"/>
      <c r="BX110" s="842"/>
      <c r="BY110" s="842"/>
      <c r="BZ110" s="842"/>
      <c r="CA110" s="842">
        <v>18890537</v>
      </c>
      <c r="CB110" s="842"/>
      <c r="CC110" s="842"/>
      <c r="CD110" s="842"/>
      <c r="CE110" s="842"/>
      <c r="CF110" s="866">
        <v>123.5</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28392860</v>
      </c>
      <c r="BR112" s="817"/>
      <c r="BS112" s="817"/>
      <c r="BT112" s="817"/>
      <c r="BU112" s="817"/>
      <c r="BV112" s="817">
        <v>25939663</v>
      </c>
      <c r="BW112" s="817"/>
      <c r="BX112" s="817"/>
      <c r="BY112" s="817"/>
      <c r="BZ112" s="817"/>
      <c r="CA112" s="817">
        <v>22773417</v>
      </c>
      <c r="CB112" s="817"/>
      <c r="CC112" s="817"/>
      <c r="CD112" s="817"/>
      <c r="CE112" s="817"/>
      <c r="CF112" s="875">
        <v>148.9</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3088528</v>
      </c>
      <c r="AB113" s="919"/>
      <c r="AC113" s="919"/>
      <c r="AD113" s="919"/>
      <c r="AE113" s="920"/>
      <c r="AF113" s="921">
        <v>3133254</v>
      </c>
      <c r="AG113" s="919"/>
      <c r="AH113" s="919"/>
      <c r="AI113" s="919"/>
      <c r="AJ113" s="920"/>
      <c r="AK113" s="921">
        <v>3010124</v>
      </c>
      <c r="AL113" s="919"/>
      <c r="AM113" s="919"/>
      <c r="AN113" s="919"/>
      <c r="AO113" s="920"/>
      <c r="AP113" s="922">
        <v>19.7</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573297</v>
      </c>
      <c r="BR113" s="817"/>
      <c r="BS113" s="817"/>
      <c r="BT113" s="817"/>
      <c r="BU113" s="817"/>
      <c r="BV113" s="817">
        <v>457814</v>
      </c>
      <c r="BW113" s="817"/>
      <c r="BX113" s="817"/>
      <c r="BY113" s="817"/>
      <c r="BZ113" s="817"/>
      <c r="CA113" s="817">
        <v>491369</v>
      </c>
      <c r="CB113" s="817"/>
      <c r="CC113" s="817"/>
      <c r="CD113" s="817"/>
      <c r="CE113" s="817"/>
      <c r="CF113" s="875">
        <v>3.2</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19006</v>
      </c>
      <c r="AB114" s="780"/>
      <c r="AC114" s="780"/>
      <c r="AD114" s="780"/>
      <c r="AE114" s="781"/>
      <c r="AF114" s="782">
        <v>33413</v>
      </c>
      <c r="AG114" s="780"/>
      <c r="AH114" s="780"/>
      <c r="AI114" s="780"/>
      <c r="AJ114" s="781"/>
      <c r="AK114" s="782">
        <v>40017</v>
      </c>
      <c r="AL114" s="780"/>
      <c r="AM114" s="780"/>
      <c r="AN114" s="780"/>
      <c r="AO114" s="781"/>
      <c r="AP114" s="824">
        <v>0.3</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3699093</v>
      </c>
      <c r="BR114" s="817"/>
      <c r="BS114" s="817"/>
      <c r="BT114" s="817"/>
      <c r="BU114" s="817"/>
      <c r="BV114" s="817">
        <v>3583212</v>
      </c>
      <c r="BW114" s="817"/>
      <c r="BX114" s="817"/>
      <c r="BY114" s="817"/>
      <c r="BZ114" s="817"/>
      <c r="CA114" s="817">
        <v>3930695</v>
      </c>
      <c r="CB114" s="817"/>
      <c r="CC114" s="817"/>
      <c r="CD114" s="817"/>
      <c r="CE114" s="817"/>
      <c r="CF114" s="875">
        <v>25.7</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1344</v>
      </c>
      <c r="AB115" s="919"/>
      <c r="AC115" s="919"/>
      <c r="AD115" s="919"/>
      <c r="AE115" s="920"/>
      <c r="AF115" s="921">
        <v>1328</v>
      </c>
      <c r="AG115" s="919"/>
      <c r="AH115" s="919"/>
      <c r="AI115" s="919"/>
      <c r="AJ115" s="920"/>
      <c r="AK115" s="921">
        <v>1403</v>
      </c>
      <c r="AL115" s="919"/>
      <c r="AM115" s="919"/>
      <c r="AN115" s="919"/>
      <c r="AO115" s="920"/>
      <c r="AP115" s="922">
        <v>0</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5811699</v>
      </c>
      <c r="AB117" s="903"/>
      <c r="AC117" s="903"/>
      <c r="AD117" s="903"/>
      <c r="AE117" s="904"/>
      <c r="AF117" s="905">
        <v>5731409</v>
      </c>
      <c r="AG117" s="903"/>
      <c r="AH117" s="903"/>
      <c r="AI117" s="903"/>
      <c r="AJ117" s="904"/>
      <c r="AK117" s="905">
        <v>5476002</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53135869</v>
      </c>
      <c r="BR119" s="845"/>
      <c r="BS119" s="845"/>
      <c r="BT119" s="845"/>
      <c r="BU119" s="845"/>
      <c r="BV119" s="845">
        <v>49193613</v>
      </c>
      <c r="BW119" s="845"/>
      <c r="BX119" s="845"/>
      <c r="BY119" s="845"/>
      <c r="BZ119" s="845"/>
      <c r="CA119" s="845">
        <v>46086018</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15403660</v>
      </c>
      <c r="BR120" s="842"/>
      <c r="BS120" s="842"/>
      <c r="BT120" s="842"/>
      <c r="BU120" s="842"/>
      <c r="BV120" s="842">
        <v>17350937</v>
      </c>
      <c r="BW120" s="842"/>
      <c r="BX120" s="842"/>
      <c r="BY120" s="842"/>
      <c r="BZ120" s="842"/>
      <c r="CA120" s="842">
        <v>17972929</v>
      </c>
      <c r="CB120" s="842"/>
      <c r="CC120" s="842"/>
      <c r="CD120" s="842"/>
      <c r="CE120" s="842"/>
      <c r="CF120" s="866">
        <v>117.5</v>
      </c>
      <c r="CG120" s="867"/>
      <c r="CH120" s="867"/>
      <c r="CI120" s="867"/>
      <c r="CJ120" s="867"/>
      <c r="CK120" s="868" t="s">
        <v>450</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21900462</v>
      </c>
      <c r="DH120" s="842"/>
      <c r="DI120" s="842"/>
      <c r="DJ120" s="842"/>
      <c r="DK120" s="842"/>
      <c r="DL120" s="842">
        <v>19678309</v>
      </c>
      <c r="DM120" s="842"/>
      <c r="DN120" s="842"/>
      <c r="DO120" s="842"/>
      <c r="DP120" s="842"/>
      <c r="DQ120" s="842">
        <v>16631676</v>
      </c>
      <c r="DR120" s="842"/>
      <c r="DS120" s="842"/>
      <c r="DT120" s="842"/>
      <c r="DU120" s="842"/>
      <c r="DV120" s="843">
        <v>108.8</v>
      </c>
      <c r="DW120" s="843"/>
      <c r="DX120" s="843"/>
      <c r="DY120" s="843"/>
      <c r="DZ120" s="844"/>
    </row>
    <row r="121" spans="1:130" s="230" customFormat="1" ht="26.25" customHeight="1" x14ac:dyDescent="0.2">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1177030</v>
      </c>
      <c r="BR121" s="817"/>
      <c r="BS121" s="817"/>
      <c r="BT121" s="817"/>
      <c r="BU121" s="817"/>
      <c r="BV121" s="817">
        <v>1068201</v>
      </c>
      <c r="BW121" s="817"/>
      <c r="BX121" s="817"/>
      <c r="BY121" s="817"/>
      <c r="BZ121" s="817"/>
      <c r="CA121" s="817">
        <v>957418</v>
      </c>
      <c r="CB121" s="817"/>
      <c r="CC121" s="817"/>
      <c r="CD121" s="817"/>
      <c r="CE121" s="817"/>
      <c r="CF121" s="875">
        <v>6.3</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4723734</v>
      </c>
      <c r="DH121" s="817"/>
      <c r="DI121" s="817"/>
      <c r="DJ121" s="817"/>
      <c r="DK121" s="817"/>
      <c r="DL121" s="817">
        <v>4644338</v>
      </c>
      <c r="DM121" s="817"/>
      <c r="DN121" s="817"/>
      <c r="DO121" s="817"/>
      <c r="DP121" s="817"/>
      <c r="DQ121" s="817">
        <v>4658798</v>
      </c>
      <c r="DR121" s="817"/>
      <c r="DS121" s="817"/>
      <c r="DT121" s="817"/>
      <c r="DU121" s="817"/>
      <c r="DV121" s="794">
        <v>30.5</v>
      </c>
      <c r="DW121" s="794"/>
      <c r="DX121" s="794"/>
      <c r="DY121" s="794"/>
      <c r="DZ121" s="795"/>
    </row>
    <row r="122" spans="1:130" s="230" customFormat="1" ht="26.25" customHeight="1" x14ac:dyDescent="0.2">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39057487</v>
      </c>
      <c r="BR122" s="845"/>
      <c r="BS122" s="845"/>
      <c r="BT122" s="845"/>
      <c r="BU122" s="845"/>
      <c r="BV122" s="845">
        <v>36615970</v>
      </c>
      <c r="BW122" s="845"/>
      <c r="BX122" s="845"/>
      <c r="BY122" s="845"/>
      <c r="BZ122" s="845"/>
      <c r="CA122" s="845">
        <v>34506932</v>
      </c>
      <c r="CB122" s="845"/>
      <c r="CC122" s="845"/>
      <c r="CD122" s="845"/>
      <c r="CE122" s="845"/>
      <c r="CF122" s="846">
        <v>225.7</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1752284</v>
      </c>
      <c r="DH122" s="817"/>
      <c r="DI122" s="817"/>
      <c r="DJ122" s="817"/>
      <c r="DK122" s="817"/>
      <c r="DL122" s="817">
        <v>1599149</v>
      </c>
      <c r="DM122" s="817"/>
      <c r="DN122" s="817"/>
      <c r="DO122" s="817"/>
      <c r="DP122" s="817"/>
      <c r="DQ122" s="817">
        <v>1469170</v>
      </c>
      <c r="DR122" s="817"/>
      <c r="DS122" s="817"/>
      <c r="DT122" s="817"/>
      <c r="DU122" s="817"/>
      <c r="DV122" s="794">
        <v>9.6</v>
      </c>
      <c r="DW122" s="794"/>
      <c r="DX122" s="794"/>
      <c r="DY122" s="794"/>
      <c r="DZ122" s="795"/>
    </row>
    <row r="123" spans="1:130" s="230" customFormat="1" ht="26.25" customHeight="1" x14ac:dyDescent="0.2">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55638177</v>
      </c>
      <c r="BR123" s="833"/>
      <c r="BS123" s="833"/>
      <c r="BT123" s="833"/>
      <c r="BU123" s="833"/>
      <c r="BV123" s="833">
        <v>55035108</v>
      </c>
      <c r="BW123" s="833"/>
      <c r="BX123" s="833"/>
      <c r="BY123" s="833"/>
      <c r="BZ123" s="833"/>
      <c r="CA123" s="833">
        <v>53437279</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v>16380</v>
      </c>
      <c r="DH123" s="780"/>
      <c r="DI123" s="780"/>
      <c r="DJ123" s="780"/>
      <c r="DK123" s="781"/>
      <c r="DL123" s="782">
        <v>17867</v>
      </c>
      <c r="DM123" s="780"/>
      <c r="DN123" s="780"/>
      <c r="DO123" s="780"/>
      <c r="DP123" s="781"/>
      <c r="DQ123" s="782">
        <v>13773</v>
      </c>
      <c r="DR123" s="780"/>
      <c r="DS123" s="780"/>
      <c r="DT123" s="780"/>
      <c r="DU123" s="781"/>
      <c r="DV123" s="824">
        <v>0.1</v>
      </c>
      <c r="DW123" s="825"/>
      <c r="DX123" s="825"/>
      <c r="DY123" s="825"/>
      <c r="DZ123" s="826"/>
    </row>
    <row r="124" spans="1:130" s="230" customFormat="1" ht="26.25" customHeight="1" thickBot="1" x14ac:dyDescent="0.25">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1344</v>
      </c>
      <c r="AB127" s="780"/>
      <c r="AC127" s="780"/>
      <c r="AD127" s="780"/>
      <c r="AE127" s="781"/>
      <c r="AF127" s="782">
        <v>1328</v>
      </c>
      <c r="AG127" s="780"/>
      <c r="AH127" s="780"/>
      <c r="AI127" s="780"/>
      <c r="AJ127" s="781"/>
      <c r="AK127" s="782">
        <v>1403</v>
      </c>
      <c r="AL127" s="780"/>
      <c r="AM127" s="780"/>
      <c r="AN127" s="780"/>
      <c r="AO127" s="781"/>
      <c r="AP127" s="824">
        <v>0</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146401</v>
      </c>
      <c r="AB128" s="801"/>
      <c r="AC128" s="801"/>
      <c r="AD128" s="801"/>
      <c r="AE128" s="802"/>
      <c r="AF128" s="803">
        <v>120006</v>
      </c>
      <c r="AG128" s="801"/>
      <c r="AH128" s="801"/>
      <c r="AI128" s="801"/>
      <c r="AJ128" s="802"/>
      <c r="AK128" s="803">
        <v>125328</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12.51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20146333</v>
      </c>
      <c r="AB129" s="780"/>
      <c r="AC129" s="780"/>
      <c r="AD129" s="780"/>
      <c r="AE129" s="781"/>
      <c r="AF129" s="782">
        <v>19822955</v>
      </c>
      <c r="AG129" s="780"/>
      <c r="AH129" s="780"/>
      <c r="AI129" s="780"/>
      <c r="AJ129" s="781"/>
      <c r="AK129" s="782">
        <v>19796731</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17.510000000000002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4705052</v>
      </c>
      <c r="AB130" s="780"/>
      <c r="AC130" s="780"/>
      <c r="AD130" s="780"/>
      <c r="AE130" s="781"/>
      <c r="AF130" s="782">
        <v>4750404</v>
      </c>
      <c r="AG130" s="780"/>
      <c r="AH130" s="780"/>
      <c r="AI130" s="780"/>
      <c r="AJ130" s="781"/>
      <c r="AK130" s="782">
        <v>4506356</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15441281</v>
      </c>
      <c r="AB131" s="764"/>
      <c r="AC131" s="764"/>
      <c r="AD131" s="764"/>
      <c r="AE131" s="765"/>
      <c r="AF131" s="766">
        <v>15072551</v>
      </c>
      <c r="AG131" s="764"/>
      <c r="AH131" s="764"/>
      <c r="AI131" s="764"/>
      <c r="AJ131" s="765"/>
      <c r="AK131" s="766">
        <v>15290375</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6.2186939020000001</v>
      </c>
      <c r="AB132" s="745"/>
      <c r="AC132" s="745"/>
      <c r="AD132" s="745"/>
      <c r="AE132" s="746"/>
      <c r="AF132" s="747">
        <v>5.7123641510000001</v>
      </c>
      <c r="AG132" s="745"/>
      <c r="AH132" s="745"/>
      <c r="AI132" s="745"/>
      <c r="AJ132" s="746"/>
      <c r="AK132" s="747">
        <v>5.52189204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5.5</v>
      </c>
      <c r="AB133" s="724"/>
      <c r="AC133" s="724"/>
      <c r="AD133" s="724"/>
      <c r="AE133" s="725"/>
      <c r="AF133" s="723">
        <v>5.7</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Jwehb53PCRk3PzNby+HCLFNFmMnCIQZSotdk1rILT+PUio7dbhZ4CauOlPV/gzLZOZyEMlejO3fkOTWZBgg9Q==" saltValue="jX428IoIwYdDaXfTKvo7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Uijgzg9keVA+NcJRFz+xVbTPqFm3IoJ2/lbdtoFsiBzGftjymmEOsrlWxxCSwhjtJ+Hk6brBwJmow0NIAx5Fw==" saltValue="WLJj/+hP3t0LXuVamZAm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4" zoomScale="90" zoomScaleNormal="9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SSjFvpBXFVJX00yJVOT3egVItzhXY2O46o5cF3mrmM1D/DJbdEczK/vUzjHdYHsDQpmo7NezYDzGbqg16awHg==" saltValue="hXVJyCqtgV5Fpt2lChr6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5519812</v>
      </c>
      <c r="AP9" s="281">
        <v>121227</v>
      </c>
      <c r="AQ9" s="282">
        <v>107616</v>
      </c>
      <c r="AR9" s="283">
        <v>12.6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721331</v>
      </c>
      <c r="AP10" s="284">
        <v>15842</v>
      </c>
      <c r="AQ10" s="285">
        <v>10095</v>
      </c>
      <c r="AR10" s="286">
        <v>56.9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t="s">
        <v>491</v>
      </c>
      <c r="AP11" s="284" t="s">
        <v>491</v>
      </c>
      <c r="AQ11" s="285">
        <v>1704</v>
      </c>
      <c r="AR11" s="286" t="s">
        <v>491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491</v>
      </c>
      <c r="AP12" s="284" t="s">
        <v>491</v>
      </c>
      <c r="AQ12" s="285">
        <v>7</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62393</v>
      </c>
      <c r="AP13" s="284">
        <v>1370</v>
      </c>
      <c r="AQ13" s="285">
        <v>4110</v>
      </c>
      <c r="AR13" s="286">
        <v>-66.7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44150</v>
      </c>
      <c r="AP14" s="284">
        <v>970</v>
      </c>
      <c r="AQ14" s="285">
        <v>2451</v>
      </c>
      <c r="AR14" s="286">
        <v>-60.4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-353250</v>
      </c>
      <c r="AP15" s="284">
        <v>-7758</v>
      </c>
      <c r="AQ15" s="285">
        <v>-6399</v>
      </c>
      <c r="AR15" s="286">
        <v>21.2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5994436</v>
      </c>
      <c r="AP16" s="284">
        <v>131650</v>
      </c>
      <c r="AQ16" s="285">
        <v>119584</v>
      </c>
      <c r="AR16" s="286">
        <v>10.1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10.85</v>
      </c>
      <c r="AP21" s="298">
        <v>10.86</v>
      </c>
      <c r="AQ21" s="299">
        <v>-0.01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98.7</v>
      </c>
      <c r="AP22" s="303">
        <v>97.3</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2424458</v>
      </c>
      <c r="AP32" s="312">
        <v>53246</v>
      </c>
      <c r="AQ32" s="313">
        <v>75090</v>
      </c>
      <c r="AR32" s="314">
        <v>-29.1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491</v>
      </c>
      <c r="AP34" s="312" t="s">
        <v>491</v>
      </c>
      <c r="AQ34" s="313">
        <v>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3010124</v>
      </c>
      <c r="AP35" s="312">
        <v>66109</v>
      </c>
      <c r="AQ35" s="313">
        <v>17211</v>
      </c>
      <c r="AR35" s="314">
        <v>284.10000000000002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40017</v>
      </c>
      <c r="AP36" s="312">
        <v>879</v>
      </c>
      <c r="AQ36" s="313">
        <v>2478</v>
      </c>
      <c r="AR36" s="314">
        <v>-64.5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1403</v>
      </c>
      <c r="AP37" s="312">
        <v>31</v>
      </c>
      <c r="AQ37" s="313">
        <v>654</v>
      </c>
      <c r="AR37" s="314">
        <v>-95.3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491</v>
      </c>
      <c r="AP38" s="315" t="s">
        <v>491</v>
      </c>
      <c r="AQ38" s="316">
        <v>4</v>
      </c>
      <c r="AR38" s="304" t="s">
        <v>491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-125328</v>
      </c>
      <c r="AP39" s="312">
        <v>-2752</v>
      </c>
      <c r="AQ39" s="313">
        <v>-3502</v>
      </c>
      <c r="AR39" s="314">
        <v>-21.4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-4506356</v>
      </c>
      <c r="AP40" s="312">
        <v>-98969</v>
      </c>
      <c r="AQ40" s="313">
        <v>-63750</v>
      </c>
      <c r="AR40" s="314">
        <v>55.2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844318</v>
      </c>
      <c r="AP41" s="312">
        <v>18543</v>
      </c>
      <c r="AQ41" s="313">
        <v>28185</v>
      </c>
      <c r="AR41" s="314">
        <v>-34.200000000000003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2871824</v>
      </c>
      <c r="AN51" s="334">
        <v>61558</v>
      </c>
      <c r="AO51" s="335">
        <v>-40.4</v>
      </c>
      <c r="AP51" s="336">
        <v>94081</v>
      </c>
      <c r="AQ51" s="337">
        <v>10.5</v>
      </c>
      <c r="AR51" s="338">
        <v>-50.9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1995630</v>
      </c>
      <c r="AN52" s="342">
        <v>42777</v>
      </c>
      <c r="AO52" s="343">
        <v>-30.8</v>
      </c>
      <c r="AP52" s="344">
        <v>48949</v>
      </c>
      <c r="AQ52" s="345">
        <v>11.5</v>
      </c>
      <c r="AR52" s="346">
        <v>-42.3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3563369</v>
      </c>
      <c r="AN53" s="334">
        <v>76581</v>
      </c>
      <c r="AO53" s="335">
        <v>24.4</v>
      </c>
      <c r="AP53" s="336">
        <v>92632</v>
      </c>
      <c r="AQ53" s="337">
        <v>-1.5</v>
      </c>
      <c r="AR53" s="338">
        <v>25.9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1975890</v>
      </c>
      <c r="AN54" s="342">
        <v>42464</v>
      </c>
      <c r="AO54" s="343">
        <v>-0.7</v>
      </c>
      <c r="AP54" s="344">
        <v>47978</v>
      </c>
      <c r="AQ54" s="345">
        <v>-2</v>
      </c>
      <c r="AR54" s="346">
        <v>1.3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2650504</v>
      </c>
      <c r="AN55" s="334">
        <v>57150</v>
      </c>
      <c r="AO55" s="335">
        <v>-25.4</v>
      </c>
      <c r="AP55" s="336">
        <v>96469</v>
      </c>
      <c r="AQ55" s="337">
        <v>4.0999999999999996</v>
      </c>
      <c r="AR55" s="338">
        <v>-29.5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1535715</v>
      </c>
      <c r="AN56" s="342">
        <v>33113</v>
      </c>
      <c r="AO56" s="343">
        <v>-22</v>
      </c>
      <c r="AP56" s="344">
        <v>49775</v>
      </c>
      <c r="AQ56" s="345">
        <v>3.7</v>
      </c>
      <c r="AR56" s="346">
        <v>-25.7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2157883</v>
      </c>
      <c r="AN57" s="334">
        <v>46927</v>
      </c>
      <c r="AO57" s="335">
        <v>-17.899999999999999</v>
      </c>
      <c r="AP57" s="336">
        <v>85743</v>
      </c>
      <c r="AQ57" s="337">
        <v>-11.1</v>
      </c>
      <c r="AR57" s="338">
        <v>-6.8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1344490</v>
      </c>
      <c r="AN58" s="342">
        <v>29238</v>
      </c>
      <c r="AO58" s="343">
        <v>-11.7</v>
      </c>
      <c r="AP58" s="344">
        <v>45231</v>
      </c>
      <c r="AQ58" s="345">
        <v>-9.1</v>
      </c>
      <c r="AR58" s="346">
        <v>-2.6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2854431</v>
      </c>
      <c r="AN59" s="334">
        <v>62689</v>
      </c>
      <c r="AO59" s="335">
        <v>33.6</v>
      </c>
      <c r="AP59" s="336">
        <v>92509</v>
      </c>
      <c r="AQ59" s="337">
        <v>7.9</v>
      </c>
      <c r="AR59" s="338">
        <v>25.7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2022091</v>
      </c>
      <c r="AN60" s="342">
        <v>44409</v>
      </c>
      <c r="AO60" s="343">
        <v>51.9</v>
      </c>
      <c r="AP60" s="344">
        <v>52274</v>
      </c>
      <c r="AQ60" s="345">
        <v>15.6</v>
      </c>
      <c r="AR60" s="346">
        <v>36.299999999999997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2819602</v>
      </c>
      <c r="AN61" s="349">
        <v>60981</v>
      </c>
      <c r="AO61" s="350">
        <v>-5.0999999999999996</v>
      </c>
      <c r="AP61" s="351">
        <v>92287</v>
      </c>
      <c r="AQ61" s="352">
        <v>2</v>
      </c>
      <c r="AR61" s="338">
        <v>-7.1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1774763</v>
      </c>
      <c r="AN62" s="342">
        <v>38400</v>
      </c>
      <c r="AO62" s="343">
        <v>-2.7</v>
      </c>
      <c r="AP62" s="344">
        <v>48841</v>
      </c>
      <c r="AQ62" s="345">
        <v>3.9</v>
      </c>
      <c r="AR62" s="346">
        <v>-6.6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5489J+3tvPB229suE/Sz8U/0jFvllSsyNSeF3Ta213MhNcrftEiDyhM4cy0FJJX42hM8mJI/bSIwaAqjCKC01A==" saltValue="tqVPQuez5Synxs8b18t7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GDBtvb8uqAtd0uj8jTUVv9s28E3AsjuFVhkDe0JLL0C31/RBD7jUDUDB+5vD6xKXPVTzY7Qr5isQD47ysLMoNw==" saltValue="RKSUR7gijFoI+rTIs3gs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AlFlOyqHuVL8cDQqQsrV0Ryh+UfJUpqmq86E/41+jHkf0IbUuSN1OqTx08j8NAfRtmUOCsxt6nyCF9VM6LCd4w==" saltValue="zh5c6gNf8SH6xaF0UHLc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25.2</v>
      </c>
      <c r="G47" s="12">
        <v>22.17</v>
      </c>
      <c r="H47" s="12">
        <v>20.73</v>
      </c>
      <c r="I47" s="12">
        <v>20.25</v>
      </c>
      <c r="J47" s="13">
        <v>20.29</v>
      </c>
    </row>
    <row r="48" spans="2:10" ht="57.75" customHeight="1" x14ac:dyDescent="0.2">
      <c r="B48" s="14"/>
      <c r="C48" s="1141" t="s">
        <v>4</v>
      </c>
      <c r="D48" s="1141"/>
      <c r="E48" s="1142"/>
      <c r="F48" s="15">
        <v>5.83</v>
      </c>
      <c r="G48" s="16">
        <v>5.92</v>
      </c>
      <c r="H48" s="16">
        <v>7.26</v>
      </c>
      <c r="I48" s="16">
        <v>5.46</v>
      </c>
      <c r="J48" s="17">
        <v>6.3</v>
      </c>
    </row>
    <row r="49" spans="2:10" ht="57.75" customHeight="1" thickBot="1" x14ac:dyDescent="0.25">
      <c r="B49" s="18"/>
      <c r="C49" s="1143" t="s">
        <v>5</v>
      </c>
      <c r="D49" s="1143"/>
      <c r="E49" s="1144"/>
      <c r="F49" s="19">
        <v>1.0900000000000001</v>
      </c>
      <c r="G49" s="20" t="s">
        <v>535</v>
      </c>
      <c r="H49" s="20">
        <v>2.1800000000000002</v>
      </c>
      <c r="I49" s="20" t="s">
        <v>536</v>
      </c>
      <c r="J49" s="21">
        <v>1.34</v>
      </c>
    </row>
    <row r="50" spans="2:10" ht="13.2" x14ac:dyDescent="0.2"/>
  </sheetData>
  <sheetProtection algorithmName="SHA-512" hashValue="egLh4CgUUbZnxEMDSSS7BfEHNzObqdU2dJb5rVf9MDHOqgsYzO5oKlZs/DGQIh9TSGbR1QpETpREg9CjjVe+eA==" saltValue="tD5/Kz3J/8PcQM3jq4f0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537</v>
      </c>
      <c r="D34" s="1151"/>
      <c r="E34" s="1152"/>
      <c r="F34" s="32">
        <v>8.9700000000000006</v>
      </c>
      <c r="G34" s="33">
        <v>9.93</v>
      </c>
      <c r="H34" s="33">
        <v>12.85</v>
      </c>
      <c r="I34" s="33">
        <v>16.670000000000002</v>
      </c>
      <c r="J34" s="34">
        <v>15.78</v>
      </c>
      <c r="K34" s="22"/>
      <c r="L34" s="22"/>
      <c r="M34" s="22"/>
      <c r="N34" s="22"/>
      <c r="O34" s="22"/>
      <c r="P34" s="22"/>
    </row>
    <row r="35" spans="1:16" ht="39" customHeight="1" x14ac:dyDescent="0.2">
      <c r="A35" s="22"/>
      <c r="B35" s="35"/>
      <c r="C35" s="1145" t="s">
        <v>538</v>
      </c>
      <c r="D35" s="1146"/>
      <c r="E35" s="1147"/>
      <c r="F35" s="36">
        <v>5.83</v>
      </c>
      <c r="G35" s="37">
        <v>5.92</v>
      </c>
      <c r="H35" s="37">
        <v>7.26</v>
      </c>
      <c r="I35" s="37">
        <v>5.45</v>
      </c>
      <c r="J35" s="38">
        <v>6.3</v>
      </c>
      <c r="K35" s="22"/>
      <c r="L35" s="22"/>
      <c r="M35" s="22"/>
      <c r="N35" s="22"/>
      <c r="O35" s="22"/>
      <c r="P35" s="22"/>
    </row>
    <row r="36" spans="1:16" ht="39" customHeight="1" x14ac:dyDescent="0.2">
      <c r="A36" s="22"/>
      <c r="B36" s="35"/>
      <c r="C36" s="1145" t="s">
        <v>539</v>
      </c>
      <c r="D36" s="1146"/>
      <c r="E36" s="1147"/>
      <c r="F36" s="36" t="s">
        <v>491</v>
      </c>
      <c r="G36" s="37">
        <v>0</v>
      </c>
      <c r="H36" s="37">
        <v>1.29</v>
      </c>
      <c r="I36" s="37">
        <v>1.85</v>
      </c>
      <c r="J36" s="38">
        <v>2.16</v>
      </c>
      <c r="K36" s="22"/>
      <c r="L36" s="22"/>
      <c r="M36" s="22"/>
      <c r="N36" s="22"/>
      <c r="O36" s="22"/>
      <c r="P36" s="22"/>
    </row>
    <row r="37" spans="1:16" ht="39" customHeight="1" x14ac:dyDescent="0.2">
      <c r="A37" s="22"/>
      <c r="B37" s="35"/>
      <c r="C37" s="1145" t="s">
        <v>540</v>
      </c>
      <c r="D37" s="1146"/>
      <c r="E37" s="1147"/>
      <c r="F37" s="36" t="s">
        <v>491</v>
      </c>
      <c r="G37" s="37">
        <v>0.17</v>
      </c>
      <c r="H37" s="37">
        <v>0.75</v>
      </c>
      <c r="I37" s="37">
        <v>1.1000000000000001</v>
      </c>
      <c r="J37" s="38">
        <v>1.62</v>
      </c>
      <c r="K37" s="22"/>
      <c r="L37" s="22"/>
      <c r="M37" s="22"/>
      <c r="N37" s="22"/>
      <c r="O37" s="22"/>
      <c r="P37" s="22"/>
    </row>
    <row r="38" spans="1:16" ht="39" customHeight="1" x14ac:dyDescent="0.2">
      <c r="A38" s="22"/>
      <c r="B38" s="35"/>
      <c r="C38" s="1145" t="s">
        <v>541</v>
      </c>
      <c r="D38" s="1146"/>
      <c r="E38" s="1147"/>
      <c r="F38" s="36">
        <v>1.1399999999999999</v>
      </c>
      <c r="G38" s="37">
        <v>1.36</v>
      </c>
      <c r="H38" s="37">
        <v>0.43</v>
      </c>
      <c r="I38" s="37">
        <v>0.6</v>
      </c>
      <c r="J38" s="38">
        <v>0.44</v>
      </c>
      <c r="K38" s="22"/>
      <c r="L38" s="22"/>
      <c r="M38" s="22"/>
      <c r="N38" s="22"/>
      <c r="O38" s="22"/>
      <c r="P38" s="22"/>
    </row>
    <row r="39" spans="1:16" ht="39" customHeight="1" x14ac:dyDescent="0.2">
      <c r="A39" s="22"/>
      <c r="B39" s="35"/>
      <c r="C39" s="1145" t="s">
        <v>542</v>
      </c>
      <c r="D39" s="1146"/>
      <c r="E39" s="1147"/>
      <c r="F39" s="36">
        <v>0.05</v>
      </c>
      <c r="G39" s="37">
        <v>7.0000000000000007E-2</v>
      </c>
      <c r="H39" s="37">
        <v>0.05</v>
      </c>
      <c r="I39" s="37">
        <v>0.11</v>
      </c>
      <c r="J39" s="38">
        <v>0.02</v>
      </c>
      <c r="K39" s="22"/>
      <c r="L39" s="22"/>
      <c r="M39" s="22"/>
      <c r="N39" s="22"/>
      <c r="O39" s="22"/>
      <c r="P39" s="22"/>
    </row>
    <row r="40" spans="1:16" ht="39" customHeight="1" x14ac:dyDescent="0.2">
      <c r="A40" s="22"/>
      <c r="B40" s="35"/>
      <c r="C40" s="1145" t="s">
        <v>543</v>
      </c>
      <c r="D40" s="1146"/>
      <c r="E40" s="1147"/>
      <c r="F40" s="36">
        <v>0.02</v>
      </c>
      <c r="G40" s="37">
        <v>0.02</v>
      </c>
      <c r="H40" s="37">
        <v>0.01</v>
      </c>
      <c r="I40" s="37">
        <v>0.01</v>
      </c>
      <c r="J40" s="38">
        <v>0.02</v>
      </c>
      <c r="K40" s="22"/>
      <c r="L40" s="22"/>
      <c r="M40" s="22"/>
      <c r="N40" s="22"/>
      <c r="O40" s="22"/>
      <c r="P40" s="22"/>
    </row>
    <row r="41" spans="1:16" ht="39" customHeight="1" x14ac:dyDescent="0.2">
      <c r="A41" s="22"/>
      <c r="B41" s="35"/>
      <c r="C41" s="1145" t="s">
        <v>544</v>
      </c>
      <c r="D41" s="1146"/>
      <c r="E41" s="1147"/>
      <c r="F41" s="36">
        <v>0</v>
      </c>
      <c r="G41" s="37">
        <v>0.01</v>
      </c>
      <c r="H41" s="37">
        <v>0.01</v>
      </c>
      <c r="I41" s="37">
        <v>0.01</v>
      </c>
      <c r="J41" s="38">
        <v>0.01</v>
      </c>
      <c r="K41" s="22"/>
      <c r="L41" s="22"/>
      <c r="M41" s="22"/>
      <c r="N41" s="22"/>
      <c r="O41" s="22"/>
      <c r="P41" s="22"/>
    </row>
    <row r="42" spans="1:16" ht="39" customHeight="1" x14ac:dyDescent="0.2">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546</v>
      </c>
      <c r="D43" s="1149"/>
      <c r="E43" s="1150"/>
      <c r="F43" s="41">
        <v>1.41</v>
      </c>
      <c r="G43" s="42">
        <v>0.28000000000000003</v>
      </c>
      <c r="H43" s="42">
        <v>0.56000000000000005</v>
      </c>
      <c r="I43" s="42">
        <v>0.05</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D5luJMpUoq4LgBuH7vWCIVOeY5dalKrhWsKPIYPBP9RBqN6cszYrfhuwmbzAI9gDHPsfNHyUo/XD6q0HZambQ==" saltValue="nqeR/v0hWgsK4ULeN2PZ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2640</v>
      </c>
      <c r="L45" s="60">
        <v>2629</v>
      </c>
      <c r="M45" s="60">
        <v>2703</v>
      </c>
      <c r="N45" s="60">
        <v>2563</v>
      </c>
      <c r="O45" s="61">
        <v>2424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2">
      <c r="A48" s="48"/>
      <c r="B48" s="1178"/>
      <c r="C48" s="1179"/>
      <c r="D48" s="62"/>
      <c r="E48" s="1155" t="s">
        <v>13</v>
      </c>
      <c r="F48" s="1155"/>
      <c r="G48" s="1155"/>
      <c r="H48" s="1155"/>
      <c r="I48" s="1155"/>
      <c r="J48" s="1156"/>
      <c r="K48" s="63">
        <v>2758</v>
      </c>
      <c r="L48" s="64">
        <v>2833</v>
      </c>
      <c r="M48" s="64">
        <v>3089</v>
      </c>
      <c r="N48" s="64">
        <v>3133</v>
      </c>
      <c r="O48" s="65">
        <v>3010</v>
      </c>
      <c r="P48" s="48"/>
      <c r="Q48" s="48"/>
      <c r="R48" s="48"/>
      <c r="S48" s="48"/>
      <c r="T48" s="48"/>
      <c r="U48" s="48"/>
    </row>
    <row r="49" spans="1:21" ht="30.75" customHeight="1" x14ac:dyDescent="0.2">
      <c r="A49" s="48"/>
      <c r="B49" s="1178"/>
      <c r="C49" s="1179"/>
      <c r="D49" s="62"/>
      <c r="E49" s="1155" t="s">
        <v>14</v>
      </c>
      <c r="F49" s="1155"/>
      <c r="G49" s="1155"/>
      <c r="H49" s="1155"/>
      <c r="I49" s="1155"/>
      <c r="J49" s="1156"/>
      <c r="K49" s="63">
        <v>40</v>
      </c>
      <c r="L49" s="64">
        <v>17</v>
      </c>
      <c r="M49" s="64">
        <v>19</v>
      </c>
      <c r="N49" s="64">
        <v>33</v>
      </c>
      <c r="O49" s="65">
        <v>40</v>
      </c>
      <c r="P49" s="48"/>
      <c r="Q49" s="48"/>
      <c r="R49" s="48"/>
      <c r="S49" s="48"/>
      <c r="T49" s="48"/>
      <c r="U49" s="48"/>
    </row>
    <row r="50" spans="1:21" ht="30.75" customHeight="1" x14ac:dyDescent="0.2">
      <c r="A50" s="48"/>
      <c r="B50" s="1178"/>
      <c r="C50" s="1179"/>
      <c r="D50" s="62"/>
      <c r="E50" s="1155" t="s">
        <v>15</v>
      </c>
      <c r="F50" s="1155"/>
      <c r="G50" s="1155"/>
      <c r="H50" s="1155"/>
      <c r="I50" s="1155"/>
      <c r="J50" s="1156"/>
      <c r="K50" s="63">
        <v>1</v>
      </c>
      <c r="L50" s="64">
        <v>1</v>
      </c>
      <c r="M50" s="64">
        <v>1</v>
      </c>
      <c r="N50" s="64">
        <v>1</v>
      </c>
      <c r="O50" s="65">
        <v>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4677</v>
      </c>
      <c r="L52" s="64">
        <v>4715</v>
      </c>
      <c r="M52" s="64">
        <v>4852</v>
      </c>
      <c r="N52" s="64">
        <v>4870</v>
      </c>
      <c r="O52" s="65">
        <v>4631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762</v>
      </c>
      <c r="L53" s="69">
        <v>765</v>
      </c>
      <c r="M53" s="69">
        <v>960</v>
      </c>
      <c r="N53" s="69">
        <v>860</v>
      </c>
      <c r="O53" s="70">
        <v>844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HTNhIija4oDiTP4p+YFhUL2U2HtjaTMxyzbGmXqzD2OHFl3QmD1NCtH3ckF9Nuxm373WpttHThjOdyYl8mNFg==" saltValue="6KOSx94w40pBKnGOPn7h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96" t="s">
        <v>30</v>
      </c>
      <c r="C41" s="1197"/>
      <c r="D41" s="105"/>
      <c r="E41" s="1198" t="s">
        <v>31</v>
      </c>
      <c r="F41" s="1198"/>
      <c r="G41" s="1198"/>
      <c r="H41" s="1199"/>
      <c r="I41" s="355">
        <v>22337</v>
      </c>
      <c r="J41" s="356">
        <v>21710</v>
      </c>
      <c r="K41" s="356">
        <v>20471</v>
      </c>
      <c r="L41" s="356">
        <v>19213</v>
      </c>
      <c r="M41" s="357">
        <v>18891</v>
      </c>
    </row>
    <row r="42" spans="2:13" ht="27.75" customHeight="1" x14ac:dyDescent="0.2">
      <c r="B42" s="1186"/>
      <c r="C42" s="1187"/>
      <c r="D42" s="106"/>
      <c r="E42" s="1190" t="s">
        <v>32</v>
      </c>
      <c r="F42" s="1190"/>
      <c r="G42" s="1190"/>
      <c r="H42" s="1191"/>
      <c r="I42" s="358" t="s">
        <v>491</v>
      </c>
      <c r="J42" s="359" t="s">
        <v>491</v>
      </c>
      <c r="K42" s="359" t="s">
        <v>491</v>
      </c>
      <c r="L42" s="359" t="s">
        <v>491</v>
      </c>
      <c r="M42" s="360" t="s">
        <v>491</v>
      </c>
    </row>
    <row r="43" spans="2:13" ht="27.75" customHeight="1" x14ac:dyDescent="0.2">
      <c r="B43" s="1186"/>
      <c r="C43" s="1187"/>
      <c r="D43" s="106"/>
      <c r="E43" s="1190" t="s">
        <v>33</v>
      </c>
      <c r="F43" s="1190"/>
      <c r="G43" s="1190"/>
      <c r="H43" s="1191"/>
      <c r="I43" s="358">
        <v>31790</v>
      </c>
      <c r="J43" s="359">
        <v>30049</v>
      </c>
      <c r="K43" s="359">
        <v>28393</v>
      </c>
      <c r="L43" s="359">
        <v>25940</v>
      </c>
      <c r="M43" s="360">
        <v>22773</v>
      </c>
    </row>
    <row r="44" spans="2:13" ht="27.75" customHeight="1" x14ac:dyDescent="0.2">
      <c r="B44" s="1186"/>
      <c r="C44" s="1187"/>
      <c r="D44" s="106"/>
      <c r="E44" s="1190" t="s">
        <v>34</v>
      </c>
      <c r="F44" s="1190"/>
      <c r="G44" s="1190"/>
      <c r="H44" s="1191"/>
      <c r="I44" s="358">
        <v>857</v>
      </c>
      <c r="J44" s="359">
        <v>782</v>
      </c>
      <c r="K44" s="359">
        <v>573</v>
      </c>
      <c r="L44" s="359">
        <v>458</v>
      </c>
      <c r="M44" s="360">
        <v>491</v>
      </c>
    </row>
    <row r="45" spans="2:13" ht="27.75" customHeight="1" x14ac:dyDescent="0.2">
      <c r="B45" s="1186"/>
      <c r="C45" s="1187"/>
      <c r="D45" s="106"/>
      <c r="E45" s="1190" t="s">
        <v>35</v>
      </c>
      <c r="F45" s="1190"/>
      <c r="G45" s="1190"/>
      <c r="H45" s="1191"/>
      <c r="I45" s="358">
        <v>3762</v>
      </c>
      <c r="J45" s="359">
        <v>3768</v>
      </c>
      <c r="K45" s="359">
        <v>3699</v>
      </c>
      <c r="L45" s="359">
        <v>3583</v>
      </c>
      <c r="M45" s="360">
        <v>3931</v>
      </c>
    </row>
    <row r="46" spans="2:13" ht="27.75" customHeight="1" x14ac:dyDescent="0.2">
      <c r="B46" s="1186"/>
      <c r="C46" s="1187"/>
      <c r="D46" s="107"/>
      <c r="E46" s="1190" t="s">
        <v>36</v>
      </c>
      <c r="F46" s="1190"/>
      <c r="G46" s="1190"/>
      <c r="H46" s="1191"/>
      <c r="I46" s="358" t="s">
        <v>491</v>
      </c>
      <c r="J46" s="359" t="s">
        <v>491</v>
      </c>
      <c r="K46" s="359" t="s">
        <v>491</v>
      </c>
      <c r="L46" s="359" t="s">
        <v>491</v>
      </c>
      <c r="M46" s="360" t="s">
        <v>491</v>
      </c>
    </row>
    <row r="47" spans="2:13" ht="27.75" customHeight="1" x14ac:dyDescent="0.2">
      <c r="B47" s="1186"/>
      <c r="C47" s="1187"/>
      <c r="D47" s="108"/>
      <c r="E47" s="1200" t="s">
        <v>37</v>
      </c>
      <c r="F47" s="1201"/>
      <c r="G47" s="1201"/>
      <c r="H47" s="1202"/>
      <c r="I47" s="358" t="s">
        <v>491</v>
      </c>
      <c r="J47" s="359" t="s">
        <v>491</v>
      </c>
      <c r="K47" s="359" t="s">
        <v>491</v>
      </c>
      <c r="L47" s="359" t="s">
        <v>491</v>
      </c>
      <c r="M47" s="360" t="s">
        <v>491</v>
      </c>
    </row>
    <row r="48" spans="2:13" ht="27.75" customHeight="1" x14ac:dyDescent="0.2">
      <c r="B48" s="1186"/>
      <c r="C48" s="1187"/>
      <c r="D48" s="106"/>
      <c r="E48" s="1190" t="s">
        <v>38</v>
      </c>
      <c r="F48" s="1190"/>
      <c r="G48" s="1190"/>
      <c r="H48" s="1191"/>
      <c r="I48" s="358" t="s">
        <v>491</v>
      </c>
      <c r="J48" s="359" t="s">
        <v>491</v>
      </c>
      <c r="K48" s="359" t="s">
        <v>491</v>
      </c>
      <c r="L48" s="359" t="s">
        <v>491</v>
      </c>
      <c r="M48" s="360" t="s">
        <v>491</v>
      </c>
    </row>
    <row r="49" spans="2:13" ht="27.75" customHeight="1" x14ac:dyDescent="0.2">
      <c r="B49" s="1188"/>
      <c r="C49" s="1189"/>
      <c r="D49" s="106"/>
      <c r="E49" s="1190" t="s">
        <v>39</v>
      </c>
      <c r="F49" s="1190"/>
      <c r="G49" s="1190"/>
      <c r="H49" s="1191"/>
      <c r="I49" s="358" t="s">
        <v>491</v>
      </c>
      <c r="J49" s="359" t="s">
        <v>491</v>
      </c>
      <c r="K49" s="359" t="s">
        <v>491</v>
      </c>
      <c r="L49" s="359" t="s">
        <v>491</v>
      </c>
      <c r="M49" s="360" t="s">
        <v>491</v>
      </c>
    </row>
    <row r="50" spans="2:13" ht="27.75" customHeight="1" x14ac:dyDescent="0.2">
      <c r="B50" s="1184" t="s">
        <v>40</v>
      </c>
      <c r="C50" s="1185"/>
      <c r="D50" s="109"/>
      <c r="E50" s="1190" t="s">
        <v>41</v>
      </c>
      <c r="F50" s="1190"/>
      <c r="G50" s="1190"/>
      <c r="H50" s="1191"/>
      <c r="I50" s="358">
        <v>14368</v>
      </c>
      <c r="J50" s="359">
        <v>14067</v>
      </c>
      <c r="K50" s="359">
        <v>15404</v>
      </c>
      <c r="L50" s="359">
        <v>17351</v>
      </c>
      <c r="M50" s="360">
        <v>17973</v>
      </c>
    </row>
    <row r="51" spans="2:13" ht="27.75" customHeight="1" x14ac:dyDescent="0.2">
      <c r="B51" s="1186"/>
      <c r="C51" s="1187"/>
      <c r="D51" s="106"/>
      <c r="E51" s="1190" t="s">
        <v>42</v>
      </c>
      <c r="F51" s="1190"/>
      <c r="G51" s="1190"/>
      <c r="H51" s="1191"/>
      <c r="I51" s="358">
        <v>1438</v>
      </c>
      <c r="J51" s="359">
        <v>1310</v>
      </c>
      <c r="K51" s="359">
        <v>1177</v>
      </c>
      <c r="L51" s="359">
        <v>1068</v>
      </c>
      <c r="M51" s="360">
        <v>957</v>
      </c>
    </row>
    <row r="52" spans="2:13" ht="27.75" customHeight="1" x14ac:dyDescent="0.2">
      <c r="B52" s="1188"/>
      <c r="C52" s="1189"/>
      <c r="D52" s="106"/>
      <c r="E52" s="1190" t="s">
        <v>43</v>
      </c>
      <c r="F52" s="1190"/>
      <c r="G52" s="1190"/>
      <c r="H52" s="1191"/>
      <c r="I52" s="358">
        <v>44266</v>
      </c>
      <c r="J52" s="359">
        <v>42626</v>
      </c>
      <c r="K52" s="359">
        <v>39057</v>
      </c>
      <c r="L52" s="359">
        <v>36616</v>
      </c>
      <c r="M52" s="360">
        <v>34507</v>
      </c>
    </row>
    <row r="53" spans="2:13" ht="27.75" customHeight="1" thickBot="1" x14ac:dyDescent="0.25">
      <c r="B53" s="1192" t="s">
        <v>19</v>
      </c>
      <c r="C53" s="1193"/>
      <c r="D53" s="110"/>
      <c r="E53" s="1194" t="s">
        <v>44</v>
      </c>
      <c r="F53" s="1194"/>
      <c r="G53" s="1194"/>
      <c r="H53" s="1195"/>
      <c r="I53" s="361">
        <v>-1327</v>
      </c>
      <c r="J53" s="362">
        <v>-1695</v>
      </c>
      <c r="K53" s="362">
        <v>-2502</v>
      </c>
      <c r="L53" s="362">
        <v>-5841</v>
      </c>
      <c r="M53" s="363">
        <v>-7351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O73pzudsx8B+Pv35U5AgioCSFawazJfRm/F3Fhw4rLoljxQ/4uf/hWUqU73XKE1dr50RWvyusD1CLieY4fBOmw==" saltValue="kOMH8ODKttK2Tmv0M+rk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11" t="s">
        <v>46</v>
      </c>
      <c r="D55" s="1211"/>
      <c r="E55" s="1212"/>
      <c r="F55" s="122">
        <v>4176</v>
      </c>
      <c r="G55" s="122">
        <v>4014</v>
      </c>
      <c r="H55" s="123">
        <v>4017</v>
      </c>
    </row>
    <row r="56" spans="2:8" ht="52.5" customHeight="1" x14ac:dyDescent="0.2">
      <c r="B56" s="124"/>
      <c r="C56" s="1213" t="s">
        <v>47</v>
      </c>
      <c r="D56" s="1213"/>
      <c r="E56" s="1214"/>
      <c r="F56" s="125">
        <v>1161</v>
      </c>
      <c r="G56" s="125">
        <v>1162</v>
      </c>
      <c r="H56" s="126">
        <v>1162</v>
      </c>
    </row>
    <row r="57" spans="2:8" ht="53.25" customHeight="1" x14ac:dyDescent="0.2">
      <c r="B57" s="124"/>
      <c r="C57" s="1215" t="s">
        <v>48</v>
      </c>
      <c r="D57" s="1215"/>
      <c r="E57" s="1216"/>
      <c r="F57" s="127">
        <v>11629</v>
      </c>
      <c r="G57" s="127">
        <v>13725</v>
      </c>
      <c r="H57" s="128">
        <v>14297</v>
      </c>
    </row>
    <row r="58" spans="2:8" ht="45.75" customHeight="1" x14ac:dyDescent="0.2">
      <c r="B58" s="129"/>
      <c r="C58" s="1217" t="s">
        <v>568</v>
      </c>
      <c r="D58" s="1218"/>
      <c r="E58" s="1219"/>
      <c r="F58" s="130">
        <v>4564</v>
      </c>
      <c r="G58" s="130">
        <v>5304</v>
      </c>
      <c r="H58" s="131">
        <v>5297</v>
      </c>
    </row>
    <row r="59" spans="2:8" ht="45.75" customHeight="1" x14ac:dyDescent="0.2">
      <c r="B59" s="129"/>
      <c r="C59" s="1217" t="s">
        <v>569</v>
      </c>
      <c r="D59" s="1218"/>
      <c r="E59" s="1219"/>
      <c r="F59" s="130">
        <v>3734</v>
      </c>
      <c r="G59" s="130">
        <v>3769</v>
      </c>
      <c r="H59" s="131">
        <v>3499</v>
      </c>
    </row>
    <row r="60" spans="2:8" ht="45.75" customHeight="1" x14ac:dyDescent="0.2">
      <c r="B60" s="129"/>
      <c r="C60" s="1203" t="s">
        <v>570</v>
      </c>
      <c r="D60" s="1204"/>
      <c r="E60" s="1205"/>
      <c r="F60" s="130">
        <v>2022</v>
      </c>
      <c r="G60" s="130">
        <v>2722</v>
      </c>
      <c r="H60" s="131">
        <v>3223</v>
      </c>
    </row>
    <row r="61" spans="2:8" ht="45.75" customHeight="1" x14ac:dyDescent="0.2">
      <c r="B61" s="129"/>
      <c r="C61" s="1203" t="s">
        <v>571</v>
      </c>
      <c r="D61" s="1204"/>
      <c r="E61" s="1205"/>
      <c r="F61" s="130">
        <v>412</v>
      </c>
      <c r="G61" s="130">
        <v>408</v>
      </c>
      <c r="H61" s="131">
        <v>408</v>
      </c>
    </row>
    <row r="62" spans="2:8" ht="45.75" customHeight="1" thickBot="1" x14ac:dyDescent="0.25">
      <c r="B62" s="132"/>
      <c r="C62" s="1206" t="s">
        <v>572</v>
      </c>
      <c r="D62" s="1207"/>
      <c r="E62" s="1208"/>
      <c r="F62" s="133" t="s">
        <v>552</v>
      </c>
      <c r="G62" s="133">
        <v>295</v>
      </c>
      <c r="H62" s="134">
        <v>389</v>
      </c>
    </row>
    <row r="63" spans="2:8" ht="52.5" customHeight="1" thickBot="1" x14ac:dyDescent="0.25">
      <c r="B63" s="135"/>
      <c r="C63" s="1209" t="s">
        <v>49</v>
      </c>
      <c r="D63" s="1209"/>
      <c r="E63" s="1210"/>
      <c r="F63" s="136">
        <v>16965</v>
      </c>
      <c r="G63" s="136">
        <v>18900</v>
      </c>
      <c r="H63" s="137">
        <v>19476</v>
      </c>
    </row>
    <row r="64" spans="2:8" ht="13.2" x14ac:dyDescent="0.2"/>
  </sheetData>
  <sheetProtection algorithmName="SHA-512" hashValue="0LP1/6KFtV5B9GRugBXlsgXQit7CDaPzfcDdgw4hSZJn03NWuEfca4tSEwNyxYFZ6bA8la1aY8hztTPuCume0w==" saltValue="O0FnZnSDpAbRa2siNU5X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61558</v>
      </c>
      <c r="E3" s="156"/>
      <c r="F3" s="157">
        <v>94081</v>
      </c>
      <c r="G3" s="158"/>
      <c r="H3" s="159"/>
    </row>
    <row r="4" spans="1:8" x14ac:dyDescent="0.2">
      <c r="A4" s="160"/>
      <c r="B4" s="161"/>
      <c r="C4" s="162"/>
      <c r="D4" s="163">
        <v>42777</v>
      </c>
      <c r="E4" s="164"/>
      <c r="F4" s="165">
        <v>48949</v>
      </c>
      <c r="G4" s="166"/>
      <c r="H4" s="167"/>
    </row>
    <row r="5" spans="1:8" x14ac:dyDescent="0.2">
      <c r="A5" s="148" t="s">
        <v>524</v>
      </c>
      <c r="B5" s="153"/>
      <c r="C5" s="154"/>
      <c r="D5" s="155">
        <v>76581</v>
      </c>
      <c r="E5" s="156"/>
      <c r="F5" s="157">
        <v>92632</v>
      </c>
      <c r="G5" s="158"/>
      <c r="H5" s="159"/>
    </row>
    <row r="6" spans="1:8" x14ac:dyDescent="0.2">
      <c r="A6" s="160"/>
      <c r="B6" s="161"/>
      <c r="C6" s="162"/>
      <c r="D6" s="163">
        <v>42464</v>
      </c>
      <c r="E6" s="164"/>
      <c r="F6" s="165">
        <v>47978</v>
      </c>
      <c r="G6" s="166"/>
      <c r="H6" s="167"/>
    </row>
    <row r="7" spans="1:8" x14ac:dyDescent="0.2">
      <c r="A7" s="148" t="s">
        <v>525</v>
      </c>
      <c r="B7" s="153"/>
      <c r="C7" s="154"/>
      <c r="D7" s="155">
        <v>57150</v>
      </c>
      <c r="E7" s="156"/>
      <c r="F7" s="157">
        <v>96469</v>
      </c>
      <c r="G7" s="158"/>
      <c r="H7" s="159"/>
    </row>
    <row r="8" spans="1:8" x14ac:dyDescent="0.2">
      <c r="A8" s="160"/>
      <c r="B8" s="161"/>
      <c r="C8" s="162"/>
      <c r="D8" s="163">
        <v>33113</v>
      </c>
      <c r="E8" s="164"/>
      <c r="F8" s="165">
        <v>49775</v>
      </c>
      <c r="G8" s="166"/>
      <c r="H8" s="167"/>
    </row>
    <row r="9" spans="1:8" x14ac:dyDescent="0.2">
      <c r="A9" s="148" t="s">
        <v>526</v>
      </c>
      <c r="B9" s="153"/>
      <c r="C9" s="154"/>
      <c r="D9" s="155">
        <v>46927</v>
      </c>
      <c r="E9" s="156"/>
      <c r="F9" s="157">
        <v>85743</v>
      </c>
      <c r="G9" s="158"/>
      <c r="H9" s="159"/>
    </row>
    <row r="10" spans="1:8" x14ac:dyDescent="0.2">
      <c r="A10" s="160"/>
      <c r="B10" s="161"/>
      <c r="C10" s="162"/>
      <c r="D10" s="163">
        <v>29238</v>
      </c>
      <c r="E10" s="164"/>
      <c r="F10" s="165">
        <v>45231</v>
      </c>
      <c r="G10" s="166"/>
      <c r="H10" s="167"/>
    </row>
    <row r="11" spans="1:8" x14ac:dyDescent="0.2">
      <c r="A11" s="148" t="s">
        <v>527</v>
      </c>
      <c r="B11" s="153"/>
      <c r="C11" s="154"/>
      <c r="D11" s="155">
        <v>62689</v>
      </c>
      <c r="E11" s="156"/>
      <c r="F11" s="157">
        <v>92509</v>
      </c>
      <c r="G11" s="158"/>
      <c r="H11" s="159"/>
    </row>
    <row r="12" spans="1:8" x14ac:dyDescent="0.2">
      <c r="A12" s="160"/>
      <c r="B12" s="161"/>
      <c r="C12" s="168"/>
      <c r="D12" s="163">
        <v>44409</v>
      </c>
      <c r="E12" s="164"/>
      <c r="F12" s="165">
        <v>52274</v>
      </c>
      <c r="G12" s="166"/>
      <c r="H12" s="167"/>
    </row>
    <row r="13" spans="1:8" x14ac:dyDescent="0.2">
      <c r="A13" s="148"/>
      <c r="B13" s="153"/>
      <c r="C13" s="169"/>
      <c r="D13" s="170">
        <v>60981</v>
      </c>
      <c r="E13" s="171"/>
      <c r="F13" s="172">
        <v>92287</v>
      </c>
      <c r="G13" s="173"/>
      <c r="H13" s="159"/>
    </row>
    <row r="14" spans="1:8" x14ac:dyDescent="0.2">
      <c r="A14" s="160"/>
      <c r="B14" s="161"/>
      <c r="C14" s="162"/>
      <c r="D14" s="163">
        <v>38400</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5.83</v>
      </c>
      <c r="C19" s="174">
        <f>ROUND(VALUE(SUBSTITUTE(実質収支比率等に係る経年分析!G$48,"▲","-")),2)</f>
        <v>5.92</v>
      </c>
      <c r="D19" s="174">
        <f>ROUND(VALUE(SUBSTITUTE(実質収支比率等に係る経年分析!H$48,"▲","-")),2)</f>
        <v>7.26</v>
      </c>
      <c r="E19" s="174">
        <f>ROUND(VALUE(SUBSTITUTE(実質収支比率等に係る経年分析!I$48,"▲","-")),2)</f>
        <v>5.46</v>
      </c>
      <c r="F19" s="174">
        <f>ROUND(VALUE(SUBSTITUTE(実質収支比率等に係る経年分析!J$48,"▲","-")),2)</f>
        <v>6.3</v>
      </c>
    </row>
    <row r="20" spans="1:11" x14ac:dyDescent="0.2">
      <c r="A20" s="174" t="s">
        <v>53</v>
      </c>
      <c r="B20" s="174">
        <f>ROUND(VALUE(SUBSTITUTE(実質収支比率等に係る経年分析!F$47,"▲","-")),2)</f>
        <v>25.2</v>
      </c>
      <c r="C20" s="174">
        <f>ROUND(VALUE(SUBSTITUTE(実質収支比率等に係る経年分析!G$47,"▲","-")),2)</f>
        <v>22.17</v>
      </c>
      <c r="D20" s="174">
        <f>ROUND(VALUE(SUBSTITUTE(実質収支比率等に係る経年分析!H$47,"▲","-")),2)</f>
        <v>20.73</v>
      </c>
      <c r="E20" s="174">
        <f>ROUND(VALUE(SUBSTITUTE(実質収支比率等に係る経年分析!I$47,"▲","-")),2)</f>
        <v>20.25</v>
      </c>
      <c r="F20" s="174">
        <f>ROUND(VALUE(SUBSTITUTE(実質収支比率等に係る経年分析!J$47,"▲","-")),2)</f>
        <v>20.29</v>
      </c>
    </row>
    <row r="21" spans="1:11" x14ac:dyDescent="0.2">
      <c r="A21" s="174" t="s">
        <v>54</v>
      </c>
      <c r="B21" s="174">
        <f>IF(ISNUMBER(VALUE(SUBSTITUTE(実質収支比率等に係る経年分析!F$49,"▲","-"))),ROUND(VALUE(SUBSTITUTE(実質収支比率等に係る経年分析!F$49,"▲","-")),2),NA())</f>
        <v>1.0900000000000001</v>
      </c>
      <c r="C21" s="174">
        <f>IF(ISNUMBER(VALUE(SUBSTITUTE(実質収支比率等に係る経年分析!G$49,"▲","-"))),ROUND(VALUE(SUBSTITUTE(実質収支比率等に係る経年分析!G$49,"▲","-")),2),NA())</f>
        <v>-1.22</v>
      </c>
      <c r="D21" s="174">
        <f>IF(ISNUMBER(VALUE(SUBSTITUTE(実質収支比率等に係る経年分析!H$49,"▲","-"))),ROUND(VALUE(SUBSTITUTE(実質収支比率等に係る経年分析!H$49,"▲","-")),2),NA())</f>
        <v>2.1800000000000002</v>
      </c>
      <c r="E21" s="174">
        <f>IF(ISNUMBER(VALUE(SUBSTITUTE(実質収支比率等に係る経年分析!I$49,"▲","-"))),ROUND(VALUE(SUBSTITUTE(実質収支比率等に係る経年分析!I$49,"▲","-")),2),NA())</f>
        <v>-1.45</v>
      </c>
      <c r="F21" s="174">
        <f>IF(ISNUMBER(VALUE(SUBSTITUTE(実質収支比率等に係る経年分析!J$49,"▲","-"))),ROUND(VALUE(SUBSTITUTE(実質収支比率等に係る経年分析!J$49,"▲","-")),2),NA())</f>
        <v>1.34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0.28000000000000003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0.56000000000000005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居宅介護支援事業特別会計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新エネルギー事業特別会計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1.1399999999999999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2">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v>
      </c>
    </row>
    <row r="36" spans="1:16" x14ac:dyDescent="0.2">
      <c r="A36" s="175" t="str">
        <f>IF(連結実質赤字比率に係る赤字・黒字の構成分析!C$34="",NA(),連結実質赤字比率に係る赤字・黒字の構成分析!C$34)</f>
        <v>病院事業特別会計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8.9700000000000006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16.670000000000002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15.78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4677</v>
      </c>
      <c r="E42" s="176"/>
      <c r="F42" s="176"/>
      <c r="G42" s="176">
        <f>'実質公債費比率（分子）の構造'!L$52</f>
        <v>4715</v>
      </c>
      <c r="H42" s="176"/>
      <c r="I42" s="176"/>
      <c r="J42" s="176">
        <f>'実質公債費比率（分子）の構造'!M$52</f>
        <v>4852</v>
      </c>
      <c r="K42" s="176"/>
      <c r="L42" s="176"/>
      <c r="M42" s="176">
        <f>'実質公債費比率（分子）の構造'!N$52</f>
        <v>4870</v>
      </c>
      <c r="N42" s="176"/>
      <c r="O42" s="176"/>
      <c r="P42" s="176">
        <f>'実質公債費比率（分子）の構造'!O$52</f>
        <v>4631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40</v>
      </c>
      <c r="C45" s="176"/>
      <c r="D45" s="176"/>
      <c r="E45" s="176">
        <f>'実質公債費比率（分子）の構造'!L$49</f>
        <v>17</v>
      </c>
      <c r="F45" s="176"/>
      <c r="G45" s="176"/>
      <c r="H45" s="176">
        <f>'実質公債費比率（分子）の構造'!M$49</f>
        <v>19</v>
      </c>
      <c r="I45" s="176"/>
      <c r="J45" s="176"/>
      <c r="K45" s="176">
        <f>'実質公債費比率（分子）の構造'!N$49</f>
        <v>33</v>
      </c>
      <c r="L45" s="176"/>
      <c r="M45" s="176"/>
      <c r="N45" s="176">
        <f>'実質公債費比率（分子）の構造'!O$49</f>
        <v>40</v>
      </c>
      <c r="O45" s="176"/>
      <c r="P45" s="176"/>
    </row>
    <row r="46" spans="1:16" x14ac:dyDescent="0.2">
      <c r="A46" s="176" t="s">
        <v>64</v>
      </c>
      <c r="B46" s="176">
        <f>'実質公債費比率（分子）の構造'!K$48</f>
        <v>2758</v>
      </c>
      <c r="C46" s="176"/>
      <c r="D46" s="176"/>
      <c r="E46" s="176">
        <f>'実質公債費比率（分子）の構造'!L$48</f>
        <v>2833</v>
      </c>
      <c r="F46" s="176"/>
      <c r="G46" s="176"/>
      <c r="H46" s="176">
        <f>'実質公債費比率（分子）の構造'!M$48</f>
        <v>3089</v>
      </c>
      <c r="I46" s="176"/>
      <c r="J46" s="176"/>
      <c r="K46" s="176">
        <f>'実質公債費比率（分子）の構造'!N$48</f>
        <v>3133</v>
      </c>
      <c r="L46" s="176"/>
      <c r="M46" s="176"/>
      <c r="N46" s="176">
        <f>'実質公債費比率（分子）の構造'!O$48</f>
        <v>3010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2640</v>
      </c>
      <c r="C49" s="176"/>
      <c r="D49" s="176"/>
      <c r="E49" s="176">
        <f>'実質公債費比率（分子）の構造'!L$45</f>
        <v>2629</v>
      </c>
      <c r="F49" s="176"/>
      <c r="G49" s="176"/>
      <c r="H49" s="176">
        <f>'実質公債費比率（分子）の構造'!M$45</f>
        <v>2703</v>
      </c>
      <c r="I49" s="176"/>
      <c r="J49" s="176"/>
      <c r="K49" s="176">
        <f>'実質公債費比率（分子）の構造'!N$45</f>
        <v>2563</v>
      </c>
      <c r="L49" s="176"/>
      <c r="M49" s="176"/>
      <c r="N49" s="176">
        <f>'実質公債費比率（分子）の構造'!O$45</f>
        <v>2424</v>
      </c>
      <c r="O49" s="176"/>
      <c r="P49" s="176"/>
    </row>
    <row r="50" spans="1:16" x14ac:dyDescent="0.2">
      <c r="A50" s="176" t="s">
        <v>67</v>
      </c>
      <c r="B50" s="176" t="e">
        <f>NA()</f>
        <v>#N/A</v>
      </c>
      <c r="C50" s="176">
        <f>IF(ISNUMBER('実質公債費比率（分子）の構造'!K$53),'実質公債費比率（分子）の構造'!K$53,NA())</f>
        <v>762</v>
      </c>
      <c r="D50" s="176" t="e">
        <f>NA()</f>
        <v>#N/A</v>
      </c>
      <c r="E50" s="176" t="e">
        <f>NA()</f>
        <v>#N/A</v>
      </c>
      <c r="F50" s="176">
        <f>IF(ISNUMBER('実質公債費比率（分子）の構造'!L$53),'実質公債費比率（分子）の構造'!L$53,NA())</f>
        <v>765</v>
      </c>
      <c r="G50" s="176" t="e">
        <f>NA()</f>
        <v>#N/A</v>
      </c>
      <c r="H50" s="176" t="e">
        <f>NA()</f>
        <v>#N/A</v>
      </c>
      <c r="I50" s="176">
        <f>IF(ISNUMBER('実質公債費比率（分子）の構造'!M$53),'実質公債費比率（分子）の構造'!M$53,NA())</f>
        <v>960</v>
      </c>
      <c r="J50" s="176" t="e">
        <f>NA()</f>
        <v>#N/A</v>
      </c>
      <c r="K50" s="176" t="e">
        <f>NA()</f>
        <v>#N/A</v>
      </c>
      <c r="L50" s="176">
        <f>IF(ISNUMBER('実質公債費比率（分子）の構造'!N$53),'実質公債費比率（分子）の構造'!N$53,NA())</f>
        <v>860</v>
      </c>
      <c r="M50" s="176" t="e">
        <f>NA()</f>
        <v>#N/A</v>
      </c>
      <c r="N50" s="176" t="e">
        <f>NA()</f>
        <v>#N/A</v>
      </c>
      <c r="O50" s="176">
        <f>IF(ISNUMBER('実質公債費比率（分子）の構造'!O$53),'実質公債費比率（分子）の構造'!O$53,NA())</f>
        <v>844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44266</v>
      </c>
      <c r="E56" s="175"/>
      <c r="F56" s="175"/>
      <c r="G56" s="175">
        <f>'将来負担比率（分子）の構造'!J$52</f>
        <v>42626</v>
      </c>
      <c r="H56" s="175"/>
      <c r="I56" s="175"/>
      <c r="J56" s="175">
        <f>'将来負担比率（分子）の構造'!K$52</f>
        <v>39057</v>
      </c>
      <c r="K56" s="175"/>
      <c r="L56" s="175"/>
      <c r="M56" s="175">
        <f>'将来負担比率（分子）の構造'!L$52</f>
        <v>36616</v>
      </c>
      <c r="N56" s="175"/>
      <c r="O56" s="175"/>
      <c r="P56" s="175">
        <f>'将来負担比率（分子）の構造'!M$52</f>
        <v>34507</v>
      </c>
    </row>
    <row r="57" spans="1:16" x14ac:dyDescent="0.2">
      <c r="A57" s="175" t="s">
        <v>42</v>
      </c>
      <c r="B57" s="175"/>
      <c r="C57" s="175"/>
      <c r="D57" s="175">
        <f>'将来負担比率（分子）の構造'!I$51</f>
        <v>1438</v>
      </c>
      <c r="E57" s="175"/>
      <c r="F57" s="175"/>
      <c r="G57" s="175">
        <f>'将来負担比率（分子）の構造'!J$51</f>
        <v>1310</v>
      </c>
      <c r="H57" s="175"/>
      <c r="I57" s="175"/>
      <c r="J57" s="175">
        <f>'将来負担比率（分子）の構造'!K$51</f>
        <v>1177</v>
      </c>
      <c r="K57" s="175"/>
      <c r="L57" s="175"/>
      <c r="M57" s="175">
        <f>'将来負担比率（分子）の構造'!L$51</f>
        <v>1068</v>
      </c>
      <c r="N57" s="175"/>
      <c r="O57" s="175"/>
      <c r="P57" s="175">
        <f>'将来負担比率（分子）の構造'!M$51</f>
        <v>957</v>
      </c>
    </row>
    <row r="58" spans="1:16" x14ac:dyDescent="0.2">
      <c r="A58" s="175" t="s">
        <v>41</v>
      </c>
      <c r="B58" s="175"/>
      <c r="C58" s="175"/>
      <c r="D58" s="175">
        <f>'将来負担比率（分子）の構造'!I$50</f>
        <v>14368</v>
      </c>
      <c r="E58" s="175"/>
      <c r="F58" s="175"/>
      <c r="G58" s="175">
        <f>'将来負担比率（分子）の構造'!J$50</f>
        <v>14067</v>
      </c>
      <c r="H58" s="175"/>
      <c r="I58" s="175"/>
      <c r="J58" s="175">
        <f>'将来負担比率（分子）の構造'!K$50</f>
        <v>15404</v>
      </c>
      <c r="K58" s="175"/>
      <c r="L58" s="175"/>
      <c r="M58" s="175">
        <f>'将来負担比率（分子）の構造'!L$50</f>
        <v>17351</v>
      </c>
      <c r="N58" s="175"/>
      <c r="O58" s="175"/>
      <c r="P58" s="175">
        <f>'将来負担比率（分子）の構造'!M$50</f>
        <v>17973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3762</v>
      </c>
      <c r="C62" s="175"/>
      <c r="D62" s="175"/>
      <c r="E62" s="175">
        <f>'将来負担比率（分子）の構造'!J$45</f>
        <v>3768</v>
      </c>
      <c r="F62" s="175"/>
      <c r="G62" s="175"/>
      <c r="H62" s="175">
        <f>'将来負担比率（分子）の構造'!K$45</f>
        <v>3699</v>
      </c>
      <c r="I62" s="175"/>
      <c r="J62" s="175"/>
      <c r="K62" s="175">
        <f>'将来負担比率（分子）の構造'!L$45</f>
        <v>3583</v>
      </c>
      <c r="L62" s="175"/>
      <c r="M62" s="175"/>
      <c r="N62" s="175">
        <f>'将来負担比率（分子）の構造'!M$45</f>
        <v>3931</v>
      </c>
      <c r="O62" s="175"/>
      <c r="P62" s="175"/>
    </row>
    <row r="63" spans="1:16" x14ac:dyDescent="0.2">
      <c r="A63" s="175" t="s">
        <v>34</v>
      </c>
      <c r="B63" s="175">
        <f>'将来負担比率（分子）の構造'!I$44</f>
        <v>857</v>
      </c>
      <c r="C63" s="175"/>
      <c r="D63" s="175"/>
      <c r="E63" s="175">
        <f>'将来負担比率（分子）の構造'!J$44</f>
        <v>782</v>
      </c>
      <c r="F63" s="175"/>
      <c r="G63" s="175"/>
      <c r="H63" s="175">
        <f>'将来負担比率（分子）の構造'!K$44</f>
        <v>573</v>
      </c>
      <c r="I63" s="175"/>
      <c r="J63" s="175"/>
      <c r="K63" s="175">
        <f>'将来負担比率（分子）の構造'!L$44</f>
        <v>458</v>
      </c>
      <c r="L63" s="175"/>
      <c r="M63" s="175"/>
      <c r="N63" s="175">
        <f>'将来負担比率（分子）の構造'!M$44</f>
        <v>491</v>
      </c>
      <c r="O63" s="175"/>
      <c r="P63" s="175"/>
    </row>
    <row r="64" spans="1:16" x14ac:dyDescent="0.2">
      <c r="A64" s="175" t="s">
        <v>33</v>
      </c>
      <c r="B64" s="175">
        <f>'将来負担比率（分子）の構造'!I$43</f>
        <v>31790</v>
      </c>
      <c r="C64" s="175"/>
      <c r="D64" s="175"/>
      <c r="E64" s="175">
        <f>'将来負担比率（分子）の構造'!J$43</f>
        <v>30049</v>
      </c>
      <c r="F64" s="175"/>
      <c r="G64" s="175"/>
      <c r="H64" s="175">
        <f>'将来負担比率（分子）の構造'!K$43</f>
        <v>28393</v>
      </c>
      <c r="I64" s="175"/>
      <c r="J64" s="175"/>
      <c r="K64" s="175">
        <f>'将来負担比率（分子）の構造'!L$43</f>
        <v>25940</v>
      </c>
      <c r="L64" s="175"/>
      <c r="M64" s="175"/>
      <c r="N64" s="175">
        <f>'将来負担比率（分子）の構造'!M$43</f>
        <v>22773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22337</v>
      </c>
      <c r="C66" s="175"/>
      <c r="D66" s="175"/>
      <c r="E66" s="175">
        <f>'将来負担比率（分子）の構造'!J$41</f>
        <v>21710</v>
      </c>
      <c r="F66" s="175"/>
      <c r="G66" s="175"/>
      <c r="H66" s="175">
        <f>'将来負担比率（分子）の構造'!K$41</f>
        <v>20471</v>
      </c>
      <c r="I66" s="175"/>
      <c r="J66" s="175"/>
      <c r="K66" s="175">
        <f>'将来負担比率（分子）の構造'!L$41</f>
        <v>19213</v>
      </c>
      <c r="L66" s="175"/>
      <c r="M66" s="175"/>
      <c r="N66" s="175">
        <f>'将来負担比率（分子）の構造'!M$41</f>
        <v>18891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4176</v>
      </c>
      <c r="C72" s="179">
        <f>基金残高に係る経年分析!G55</f>
        <v>4014</v>
      </c>
      <c r="D72" s="179">
        <f>基金残高に係る経年分析!H55</f>
        <v>4017</v>
      </c>
    </row>
    <row r="73" spans="1:16" x14ac:dyDescent="0.2">
      <c r="A73" s="178" t="s">
        <v>74</v>
      </c>
      <c r="B73" s="179">
        <f>基金残高に係る経年分析!F56</f>
        <v>1161</v>
      </c>
      <c r="C73" s="179">
        <f>基金残高に係る経年分析!G56</f>
        <v>1162</v>
      </c>
      <c r="D73" s="179">
        <f>基金残高に係る経年分析!H56</f>
        <v>1162</v>
      </c>
    </row>
    <row r="74" spans="1:16" x14ac:dyDescent="0.2">
      <c r="A74" s="178" t="s">
        <v>75</v>
      </c>
      <c r="B74" s="179">
        <f>基金残高に係る経年分析!F57</f>
        <v>11629</v>
      </c>
      <c r="C74" s="179">
        <f>基金残高に係る経年分析!G57</f>
        <v>13725</v>
      </c>
      <c r="D74" s="179">
        <f>基金残高に係る経年分析!H57</f>
        <v>14297</v>
      </c>
    </row>
  </sheetData>
  <sheetProtection algorithmName="SHA-512" hashValue="BGVQUu0GCsl6Yr6Ea9wNznEFt/SkpYViO87a/BLmovq23MAYm8W1Ur9X03Uw3bsE2V5m/JBLen77ayrNsJCcTg==" saltValue="butMZ8zklQmkWAubfqxH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2025-03-19T04:56:08Z</cp:lastPrinted>
  <dcterms:created xsi:type="dcterms:W3CDTF">2025-02-19T02:21:48Z</dcterms:created>
  <dcterms:modified xsi:type="dcterms:W3CDTF">2025-03-20T23:44:08Z</dcterms:modified>
  <cp:category/>
</cp:coreProperties>
</file>