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DC136B0A-10D5-4241-A8E0-013CCE251E51}" xr6:coauthVersionLast="47" xr6:coauthVersionMax="47" xr10:uidLastSave="{00000000-0000-0000-0000-000000000000}"/>
  <bookViews>
    <workbookView xWindow="-108" yWindow="-108" windowWidth="30936" windowHeight="16776" tabRatio="60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BE35" i="10"/>
  <c r="C35" i="10"/>
  <c r="BE34" i="10"/>
  <c r="C34" i="10"/>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<sst xmlns="http://schemas.openxmlformats.org/spreadsheetml/2006/main" count="1114" uniqueCount="573">
  <si>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</si>
  <si>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</si>
  <si>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</si>
  <si>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</si>
  <si>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</si>
  <si>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</si>
  <si>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</si>
  <si>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</si>
  <si>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</si>
  <si>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</si>
  <si>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</si>
  <si>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</si>
  <si>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</si>
  <si>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</si>
  <si>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</si>
  <si>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</si>
  <si>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</si>
  <si>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</si>
  <si>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</si>
  <si>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</si>
  <si>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</si>
  <si>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</si>
  <si>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</si>
  <si>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</si>
  <si>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</si>
  <si>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</si>
  <si>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</si>
  <si>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</si>
  <si>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</si>
  <si>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</si>
  <si>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</si>
  <si>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</si>
  <si>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</si>
  <si>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</si>
  <si>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</si>
  <si>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</si>
  <si>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</si>
  <si>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</si>
  <si>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</si>
  <si>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</si>
  <si>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</si>
  <si>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</si>
  <si>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</si>
  <si>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</si>
  <si>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</si>
  <si>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</si>
  <si>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</si>
  <si>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</si>
  <si>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</si>
  <si>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</si>
  <si>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</si>
  <si>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</si>
  <si>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</si>
  <si>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</si>
  <si>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</si>
  <si>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</si>
  <si>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</si>
  <si>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</si>
  <si>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</si>
  <si>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</si>
  <si>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</si>
  <si>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</si>
  <si>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</si>
  <si>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</si>
  <si>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</si>
  <si>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</si>
  <si>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</si>
  <si>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</si>
  <si>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</si>
  <si>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</si>
  <si>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</si>
  <si>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</si>
  <si>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</si>
  <si>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</si>
  <si>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</si>
  <si>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</si>
  <si>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</si>
  <si>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</si>
  <si>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</si>
  <si>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</si>
  <si>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</si>
  <si>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</si>
  <si>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</si>
  <si>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</si>
  <si>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</si>
  <si>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</si>
  <si>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</si>
  <si>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</si>
  <si>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</si>
  <si>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</si>
  <si>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</si>
  <si>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</si>
  <si>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</si>
  <si>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</si>
  <si>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</si>
  <si>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</si>
  <si>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</si>
  <si>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</si>
  <si>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</si>
  <si>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</si>
  <si>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</si>
  <si>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</si>
  <si>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</si>
  <si>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</si>
  <si>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</si>
  <si>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</si>
  <si>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</si>
  <si>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</si>
  <si>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</si>
  <si>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</si>
  <si>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</si>
  <si>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</si>
  <si>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</si>
  <si>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</si>
  <si>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</si>
  <si>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</si>
  <si>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</si>
  <si>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</si>
  <si>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</si>
  <si>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</si>
  <si>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</si>
  <si>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</si>
  <si>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</si>
  <si>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</si>
  <si>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</si>
  <si>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</si>
  <si>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</si>
  <si>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</si>
  <si>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</si>
  <si>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</si>
  <si>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</si>
  <si>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</si>
  <si>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</si>
  <si>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</si>
  <si>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</si>
  <si>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</si>
  <si>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</si>
  <si>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</si>
  <si>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</si>
  <si>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</si>
  <si>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</si>
  <si>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</si>
  <si>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</si>
  <si>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</si>
  <si>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</si>
  <si>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</si>
  <si>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</si>
  <si>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</si>
  <si>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</si>
  <si>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</si>
  <si>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</si>
  <si>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</si>
  <si>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</si>
  <si>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</si>
  <si>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</si>
  <si>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</si>
  <si>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</si>
  <si>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</si>
  <si>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</si>
  <si>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</si>
  <si>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</si>
  <si>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</si>
  <si>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</si>
  <si>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</si>
  <si>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</si>
  <si>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</si>
  <si>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</si>
  <si>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</si>
  <si>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</si>
  <si>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</si>
  <si>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</si>
  <si>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</si>
  <si>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</si>
  <si>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</si>
  <si>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</si>
  <si>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</si>
  <si>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</si>
  <si>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</si>
  <si>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</si>
  <si>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</si>
  <si>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</si>
  <si>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</si>
  <si>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</si>
  <si>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</si>
  <si>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</si>
  <si>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</si>
  <si>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</si>
  <si>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</si>
  <si>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</si>
  <si>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</si>
  <si>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</si>
  <si>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</si>
  <si>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</si>
  <si>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</si>
  <si>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</si>
  <si>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</si>
  <si>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</si>
  <si>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</si>
  <si>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</si>
  <si>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</si>
  <si>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</si>
  <si>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</si>
  <si>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</si>
  <si>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山梨県韮崎市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</si>
  <si>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</si>
  <si>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</si>
  <si>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</si>
  <si>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</si>
  <si>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</si>
  <si>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</si>
  <si>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</si>
  <si>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</si>
  <si>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</si>
  <si>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</si>
  <si>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</si>
  <si>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</si>
  <si>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</si>
  <si>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</si>
  <si>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</si>
  <si>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</si>
  <si>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</si>
  <si>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</si>
  <si>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</si>
  <si>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</si>
  <si>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</si>
  <si>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</si>
  <si>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</si>
  <si>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</si>
  <si>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</si>
  <si>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</si>
  <si>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</si>
  <si>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</si>
  <si>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</si>
  <si>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</si>
  <si>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</si>
  <si>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</si>
  <si>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</si>
  <si>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</si>
  <si>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</si>
  <si>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</si>
  <si>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</si>
  <si>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</si>
  <si>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</si>
  <si>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</si>
  <si>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</si>
  <si>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</si>
  <si>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</si>
  <si>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</si>
  <si>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</si>
  <si>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</si>
  <si>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</si>
  <si>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</si>
  <si>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</si>
  <si>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</si>
  <si>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</si>
  <si>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</si>
  <si>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</si>
  <si>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</si>
  <si>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</si>
  <si>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</si>
  <si>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</si>
  <si>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</si>
  <si>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</si>
  <si>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</si>
  <si>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</si>
  <si>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</si>
  <si>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</si>
  <si>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</si>
  <si>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</si>
  <si>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</si>
  <si>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</si>
  <si>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</si>
  <si>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</si>
  <si>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</si>
  <si>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</si>
  <si>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</si>
  <si>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</si>
  <si>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</si>
  <si>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</si>
  <si>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</si>
  <si>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</si>
  <si>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</si>
  <si>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</si>
  <si>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</si>
  <si>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</si>
  <si>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</si>
  <si>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</si>
  <si>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</si>
  <si>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</si>
  <si>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</si>
  <si>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</si>
  <si>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</si>
  <si>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</si>
  <si>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</si>
  <si>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</si>
  <si>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</si>
  <si>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</si>
  <si>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</si>
  <si>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</si>
  <si>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</si>
  <si>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</si>
  <si>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</si>
  <si>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</si>
  <si>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</si>
  <si>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</si>
  <si>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</si>
  <si>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</si>
  <si>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</si>
  <si>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</si>
  <si>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</si>
  <si>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</si>
  <si>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</si>
  <si>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</si>
  <si>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</si>
  <si>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</si>
  <si>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</si>
  <si>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</si>
  <si>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</si>
  <si>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</si>
  <si>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</si>
  <si>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</si>
  <si>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</si>
  <si>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</si>
  <si>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</si>
  <si>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</si>
  <si>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</si>
  <si>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</si>
  <si>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</si>
  <si>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</si>
  <si>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</si>
  <si>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</si>
  <si>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</si>
  <si>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</si>
  <si>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</si>
  <si>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</si>
  <si>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</si>
  <si>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</si>
  <si>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</si>
  <si>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</si>
  <si>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</si>
  <si>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</si>
  <si>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</si>
  <si>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</si>
  <si>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</si>
  <si>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</si>
  <si>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</si>
  <si>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</si>
  <si>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</si>
  <si>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</si>
  <si>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</si>
  <si>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</si>
  <si>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</si>
  <si>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</si>
  <si>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</si>
  <si>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山梨県韮崎市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</si>
  <si>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</si>
  <si>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</si>
  <si>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</si>
  <si>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</si>
  <si>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</si>
  <si>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</si>
  <si>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</si>
  <si>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</si>
  <si>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</si>
  <si>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</si>
  <si>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</si>
  <si>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</si>
  <si>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</si>
  <si>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</si>
  <si>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</si>
  <si>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</si>
  <si>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</si>
  <si>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</si>
  <si>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</si>
  <si>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</si>
  <si>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</si>
  <si>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</si>
  <si>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</si>
  <si>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</si>
  <si>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</si>
  <si>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</si>
  <si>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</si>
  <si>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</si>
  <si>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</si>
  <si>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</si>
  <si>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</si>
  <si>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</si>
  <si>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</si>
  <si>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</si>
  <si>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</si>
  <si>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</si>
  <si>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</si>
  <si>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</si>
  <si>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</si>
  <si>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国民健康保険韮崎市立病院事業会計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</si>
  <si>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</si>
  <si>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</si>
  <si>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</si>
  <si>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</si>
  <si>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</si>
  <si>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</si>
  <si>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</si>
  <si>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</si>
  <si>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</si>
  <si>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</si>
  <si>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</si>
  <si>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</si>
  <si>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</si>
  <si>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</si>
  <si>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</si>
  <si>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</si>
  <si>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</si>
  <si>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</si>
  <si>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</si>
  <si>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</si>
  <si>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</si>
  <si>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</si>
  <si>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</si>
  <si>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</si>
  <si>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</si>
  <si>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</si>
  <si>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</si>
  <si>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</si>
  <si>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</si>
  <si>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</si>
  <si>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</si>
  <si>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</si>
  <si>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</si>
  <si>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</si>
  <si>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</si>
  <si>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</si>
  <si>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</si>
  <si>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</si>
  <si>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</si>
  <si>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</si>
  <si>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</si>
  <si>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</si>
  <si>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</si>
  <si>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</si>
  <si>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</si>
  <si>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</si>
  <si>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</si>
  <si>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</si>
  <si>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</si>
  <si>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</si>
  <si>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</si>
  <si>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</si>
  <si>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</si>
  <si>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</si>
  <si>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</si>
  <si>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</si>
  <si>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</si>
  <si>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</si>
  <si>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</si>
  <si>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</si>
  <si>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</si>
  <si>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</si>
  <si>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</si>
  <si>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</si>
  <si>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</si>
  <si>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</si>
  <si>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</si>
  <si>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</si>
  <si>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</si>
  <si>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</si>
  <si>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</si>
  <si>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</si>
  <si>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</si>
  <si>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</si>
  <si>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</si>
  <si>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</si>
  <si>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</si>
  <si>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</si>
  <si>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</si>
  <si>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</si>
  <si>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</si>
  <si>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</si>
  <si>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</si>
  <si>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</si>
  <si>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</si>
  <si>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</si>
  <si>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</si>
  <si>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</si>
  <si>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</si>
  <si>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</si>
  <si>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</si>
  <si>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</si>
  <si>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</si>
  <si>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</si>
  <si>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</si>
  <si>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</si>
  <si>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</si>
  <si>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</si>
  <si>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</si>
  <si>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</si>
  <si>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</si>
  <si>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</si>
  <si>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</si>
  <si>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</si>
  <si>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</si>
  <si>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</si>
  <si>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</si>
  <si>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</si>
  <si>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</si>
  <si>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</si>
  <si>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</si>
  <si>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</si>
  <si>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</si>
  <si>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</si>
  <si>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</si>
  <si>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</si>
  <si>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</si>
  <si>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</si>
  <si>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</si>
  <si>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</si>
  <si>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</si>
  <si>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</si>
  <si>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</si>
  <si>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</si>
  <si>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</si>
  <si>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</si>
  <si>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</si>
  <si>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</si>
  <si>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</si>
  <si>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</si>
  <si>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</si>
  <si>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</si>
  <si>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</si>
  <si>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</si>
  <si>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</si>
  <si>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</si>
  <si>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</si>
  <si>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0.61</t>
  </si>
  <si>
    <t>▲ 1.14</t>
  </si>
  <si>
    <t>▲ 3.02</t>
  </si>
  <si>
    <t>一般会計</t>
  </si>
  <si>
    <t>国民健康保険韮崎市立病院事業会計</t>
  </si>
  <si>
    <t>水道事業会計</t>
  </si>
  <si>
    <t>下水道事業会計</t>
  </si>
  <si>
    <t>介護保険特別会計</t>
  </si>
  <si>
    <t>簡易水道事業会計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</si>
  <si>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</si>
  <si>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</si>
  <si>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</si>
  <si>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</si>
  <si>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</si>
  <si>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</si>
  <si>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</si>
  <si>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</si>
  <si>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</si>
  <si>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公共施設整備基金</t>
    <rPh sb="0" eb="4">
      <t>コウキョウシセツ</t>
    </rPh>
    <rPh sb="4" eb="6">
      <t>セイビ</t>
    </rPh>
    <rPh sb="6" eb="8">
      <t>キキン</t>
    </rPh>
    <phoneticPr fontId="5"/>
  </si>
  <si>
    <t>小中学校施設整備基金</t>
    <rPh sb="0" eb="1">
      <t>ショウ</t>
    </rPh>
    <rPh sb="1" eb="4">
      <t>チュウガッコウ</t>
    </rPh>
    <rPh sb="4" eb="6">
      <t>シセツ</t>
    </rPh>
    <rPh sb="6" eb="8">
      <t>セイビ</t>
    </rPh>
    <rPh sb="8" eb="10">
      <t>キキン</t>
    </rPh>
    <phoneticPr fontId="2"/>
  </si>
  <si>
    <t>地域福祉基金</t>
    <rPh sb="0" eb="6">
      <t>チイキフクシキキン</t>
    </rPh>
    <phoneticPr fontId="2"/>
  </si>
  <si>
    <t>都市計画事業基金</t>
    <rPh sb="0" eb="4">
      <t>トシケイカク</t>
    </rPh>
    <rPh sb="4" eb="8">
      <t>ジギョウキキン</t>
    </rPh>
    <phoneticPr fontId="2"/>
  </si>
  <si>
    <t>ふるさと応援寄附金基金</t>
    <rPh sb="4" eb="6">
      <t>オウエン</t>
    </rPh>
    <rPh sb="6" eb="9">
      <t>キフキン</t>
    </rPh>
    <rPh sb="9" eb="11">
      <t>キキン</t>
    </rPh>
    <phoneticPr fontId="2"/>
  </si>
  <si>
    <t>-</t>
    <phoneticPr fontId="2"/>
  </si>
  <si>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</si>
  <si>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</si>
  <si>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</si>
  <si>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</si>
  <si>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</si>
  <si>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</si>
  <si>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</si>
  <si>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</si>
  <si>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</si>
  <si>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</si>
  <si>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</si>
  <si>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</si>
  <si>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</si>
  <si>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</si>
  <si>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山梨県市町村総合事務組合　交通災害共済事業特別会計</t>
  </si>
  <si>
    <t>山梨県西部広域環境組合</t>
    <rPh sb="2" eb="3">
      <t>ケン</t>
    </rPh>
    <rPh sb="3" eb="5">
      <t>セイブ</t>
    </rPh>
    <rPh sb="5" eb="7">
      <t>コウイキ</t>
    </rPh>
    <rPh sb="7" eb="9">
      <t>カンキョウ</t>
    </rPh>
    <rPh sb="9" eb="11">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</si>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</sst>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DDDA-48C2-A52C-21D2EF9D57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70635</c:v>
                </c:pt>
                <c:pt idx="1">
                  <c:v>64404</c:v>
                </c:pt>
                <c:pt idx="2">
                  <c:v>45288</c:v>
                </c:pt>
                <c:pt idx="3">
                  <c:v>58105</c:v>
                </c:pt>
                <c:pt idx="4">
                  <c:v>98436</c:v>
                </c:pt>
              </c:numCache>
            </c:numRef>
          </c:val>
          <c:smooth val="0"/>
          <c:extLst>
            <c:ext xmlns:c16="http://schemas.microsoft.com/office/drawing/2014/chart" uri="{C3380CC4-5D6E-409C-BE32-E72D297353CC}">
              <c16:uniqueId val="{00000001-DDDA-48C2-A52C-21D2EF9D57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3.15</c:v>
                </c:pt>
                <c:pt idx="1">
                  <c:v>5.23</c:v>
                </c:pt>
                <c:pt idx="2">
                  <c:v>4.18</c:v>
                </c:pt>
                <c:pt idx="3">
                  <c:v>5.74</c:v>
                </c:pt>
                <c:pt idx="4">
                  <c:v>4.79</c:v>
                </c:pt>
              </c:numCache>
            </c:numRef>
          </c:val>
          <c:extLst>
            <c:ext xmlns:c16="http://schemas.microsoft.com/office/drawing/2014/chart" uri="{C3380CC4-5D6E-409C-BE32-E72D297353CC}">
              <c16:uniqueId val="{00000000-7D2B-4AD7-8C15-BF89F59FA0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c:v>
                </c:pt>
                <c:pt idx="1">
                  <c:v>22.9</c:v>
                </c:pt>
                <c:pt idx="2">
                  <c:v>21.76</c:v>
                </c:pt>
                <c:pt idx="3">
                  <c:v>27.3</c:v>
                </c:pt>
                <c:pt idx="4">
                  <c:v>21.75</c:v>
                </c:pt>
              </c:numCache>
            </c:numRef>
          </c:val>
          <c:extLst>
            <c:ext xmlns:c16="http://schemas.microsoft.com/office/drawing/2014/chart" uri="{C3380CC4-5D6E-409C-BE32-E72D297353CC}">
              <c16:uniqueId val="{00000001-7D2B-4AD7-8C15-BF89F59FA0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1.03</c:v>
                </c:pt>
                <c:pt idx="2">
                  <c:v>-1.1399999999999999</c:v>
                </c:pt>
                <c:pt idx="3">
                  <c:v>7.49</c:v>
                </c:pt>
                <c:pt idx="4">
                  <c:v>-3.02</c:v>
                </c:pt>
              </c:numCache>
            </c:numRef>
          </c:val>
          <c:smooth val="0"/>
          <c:extLst>
            <c:ext xmlns:c16="http://schemas.microsoft.com/office/drawing/2014/chart" uri="{C3380CC4-5D6E-409C-BE32-E72D297353CC}">
              <c16:uniqueId val="{00000002-7D2B-4AD7-8C15-BF89F59FA0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CD-4A1F-805B-2D09B13582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CD-4A1F-805B-2D09B135827D}"/>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CD-4A1F-805B-2D09B13582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CD-4A1F-805B-2D09B135827D}"/>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7.0000000000000007E-2</c:v>
                </c:pt>
                <c:pt idx="4">
                  <c:v>#N/A</c:v>
                </c:pt>
                <c:pt idx="5">
                  <c:v>0.11</c:v>
                </c:pt>
                <c:pt idx="6">
                  <c:v>#N/A</c:v>
                </c:pt>
                <c:pt idx="7">
                  <c:v>0.14000000000000001</c:v>
                </c:pt>
                <c:pt idx="8">
                  <c:v>#N/A</c:v>
                </c:pt>
                <c:pt idx="9">
                  <c:v>0.2</c:v>
                </c:pt>
              </c:numCache>
            </c:numRef>
          </c:val>
          <c:extLst>
            <c:ext xmlns:c16="http://schemas.microsoft.com/office/drawing/2014/chart" uri="{C3380CC4-5D6E-409C-BE32-E72D297353CC}">
              <c16:uniqueId val="{00000004-C5CD-4A1F-805B-2D09B135827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1.1299999999999999</c:v>
                </c:pt>
                <c:pt idx="2">
                  <c:v>#N/A</c:v>
                </c:pt>
                <c:pt idx="3">
                  <c:v>0.77</c:v>
                </c:pt>
                <c:pt idx="4">
                  <c:v>#N/A</c:v>
                </c:pt>
                <c:pt idx="5">
                  <c:v>0.53</c:v>
                </c:pt>
                <c:pt idx="6">
                  <c:v>#N/A</c:v>
                </c:pt>
                <c:pt idx="7">
                  <c:v>0.95</c:v>
                </c:pt>
                <c:pt idx="8">
                  <c:v>#N/A</c:v>
                </c:pt>
                <c:pt idx="9">
                  <c:v>0.75</c:v>
                </c:pt>
              </c:numCache>
            </c:numRef>
          </c:val>
          <c:extLst>
            <c:ext xmlns:c16="http://schemas.microsoft.com/office/drawing/2014/chart" uri="{C3380CC4-5D6E-409C-BE32-E72D297353CC}">
              <c16:uniqueId val="{00000005-C5CD-4A1F-805B-2D09B135827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0.36</c:v>
                </c:pt>
                <c:pt idx="4">
                  <c:v>#N/A</c:v>
                </c:pt>
                <c:pt idx="5">
                  <c:v>0.75</c:v>
                </c:pt>
                <c:pt idx="6">
                  <c:v>#N/A</c:v>
                </c:pt>
                <c:pt idx="7">
                  <c:v>1</c:v>
                </c:pt>
                <c:pt idx="8">
                  <c:v>#N/A</c:v>
                </c:pt>
                <c:pt idx="9">
                  <c:v>1</c:v>
                </c:pt>
              </c:numCache>
            </c:numRef>
          </c:val>
          <c:extLst>
            <c:ext xmlns:c16="http://schemas.microsoft.com/office/drawing/2014/chart" uri="{C3380CC4-5D6E-409C-BE32-E72D297353CC}">
              <c16:uniqueId val="{00000006-C5CD-4A1F-805B-2D09B135827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4.93</c:v>
                </c:pt>
                <c:pt idx="2">
                  <c:v>#N/A</c:v>
                </c:pt>
                <c:pt idx="3">
                  <c:v>4.66</c:v>
                </c:pt>
                <c:pt idx="4">
                  <c:v>#N/A</c:v>
                </c:pt>
                <c:pt idx="5">
                  <c:v>4.0999999999999996</c:v>
                </c:pt>
                <c:pt idx="6">
                  <c:v>#N/A</c:v>
                </c:pt>
                <c:pt idx="7">
                  <c:v>4.0999999999999996</c:v>
                </c:pt>
                <c:pt idx="8">
                  <c:v>#N/A</c:v>
                </c:pt>
                <c:pt idx="9">
                  <c:v>3.57</c:v>
                </c:pt>
              </c:numCache>
            </c:numRef>
          </c:val>
          <c:extLst>
            <c:ext xmlns:c16="http://schemas.microsoft.com/office/drawing/2014/chart" uri="{C3380CC4-5D6E-409C-BE32-E72D297353CC}">
              <c16:uniqueId val="{00000007-C5CD-4A1F-805B-2D09B135827D}"/>
            </c:ext>
          </c:extLst>
        </c:ser>
        <c:ser>
          <c:idx val="8"/>
          <c:order val="8"/>
          <c:tx>
            <c:strRef>
              <c:f>データシート!$A$35</c:f>
              <c:strCache>
                <c:ptCount val="1"/>
                <c:pt idx="0">
                  <c:v>国民健康保険韮崎市立病院事業会計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c:v>
                </c:pt>
                <c:pt idx="2">
                  <c:v>#N/A</c:v>
                </c:pt>
                <c:pt idx="3">
                  <c:v>9.77</c:v>
                </c:pt>
                <c:pt idx="4">
                  <c:v>#N/A</c:v>
                </c:pt>
                <c:pt idx="5">
                  <c:v>8.02</c:v>
                </c:pt>
                <c:pt idx="6">
                  <c:v>#N/A</c:v>
                </c:pt>
                <c:pt idx="7">
                  <c:v>5.05</c:v>
                </c:pt>
                <c:pt idx="8">
                  <c:v>#N/A</c:v>
                </c:pt>
                <c:pt idx="9">
                  <c:v>4.74</c:v>
                </c:pt>
              </c:numCache>
            </c:numRef>
          </c:val>
          <c:extLst>
            <c:ext xmlns:c16="http://schemas.microsoft.com/office/drawing/2014/chart" uri="{C3380CC4-5D6E-409C-BE32-E72D297353CC}">
              <c16:uniqueId val="{00000008-C5CD-4A1F-805B-2D09B13582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3.14</c:v>
                </c:pt>
                <c:pt idx="2">
                  <c:v>#N/A</c:v>
                </c:pt>
                <c:pt idx="3">
                  <c:v>5.22</c:v>
                </c:pt>
                <c:pt idx="4">
                  <c:v>#N/A</c:v>
                </c:pt>
                <c:pt idx="5">
                  <c:v>4.17</c:v>
                </c:pt>
                <c:pt idx="6">
                  <c:v>#N/A</c:v>
                </c:pt>
                <c:pt idx="7">
                  <c:v>5.74</c:v>
                </c:pt>
                <c:pt idx="8">
                  <c:v>#N/A</c:v>
                </c:pt>
                <c:pt idx="9">
                  <c:v>4.78</c:v>
                </c:pt>
              </c:numCache>
            </c:numRef>
          </c:val>
          <c:extLst>
            <c:ext xmlns:c16="http://schemas.microsoft.com/office/drawing/2014/chart" uri="{C3380CC4-5D6E-409C-BE32-E72D297353CC}">
              <c16:uniqueId val="{00000009-C5CD-4A1F-805B-2D09B13582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1650</c:v>
                </c:pt>
                <c:pt idx="5">
                  <c:v>1694</c:v>
                </c:pt>
                <c:pt idx="8">
                  <c:v>1661</c:v>
                </c:pt>
                <c:pt idx="11">
                  <c:v>1606</c:v>
                </c:pt>
                <c:pt idx="14">
                  <c:v>1614</c:v>
                </c:pt>
              </c:numCache>
            </c:numRef>
          </c:val>
          <c:extLst>
            <c:ext xmlns:c16="http://schemas.microsoft.com/office/drawing/2014/chart" uri="{C3380CC4-5D6E-409C-BE32-E72D297353CC}">
              <c16:uniqueId val="{00000000-ACC4-4951-949B-DBE8B329D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C4-4951-949B-DBE8B329D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ACC4-4951-949B-DBE8B329D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206</c:v>
                </c:pt>
                <c:pt idx="3">
                  <c:v>184</c:v>
                </c:pt>
                <c:pt idx="6">
                  <c:v>138</c:v>
                </c:pt>
                <c:pt idx="9">
                  <c:v>107</c:v>
                </c:pt>
                <c:pt idx="12">
                  <c:v>105</c:v>
                </c:pt>
              </c:numCache>
            </c:numRef>
          </c:val>
          <c:extLst>
            <c:ext xmlns:c16="http://schemas.microsoft.com/office/drawing/2014/chart" uri="{C3380CC4-5D6E-409C-BE32-E72D297353CC}">
              <c16:uniqueId val="{00000003-ACC4-4951-949B-DBE8B329D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618</c:v>
                </c:pt>
                <c:pt idx="3">
                  <c:v>522</c:v>
                </c:pt>
                <c:pt idx="6">
                  <c:v>590</c:v>
                </c:pt>
                <c:pt idx="9">
                  <c:v>557</c:v>
                </c:pt>
                <c:pt idx="12">
                  <c:v>557</c:v>
                </c:pt>
              </c:numCache>
            </c:numRef>
          </c:val>
          <c:extLst>
            <c:ext xmlns:c16="http://schemas.microsoft.com/office/drawing/2014/chart" uri="{C3380CC4-5D6E-409C-BE32-E72D297353CC}">
              <c16:uniqueId val="{00000004-ACC4-4951-949B-DBE8B329D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C4-4951-949B-DBE8B329D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C4-4951-949B-DBE8B329D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1470</c:v>
                </c:pt>
                <c:pt idx="3">
                  <c:v>1593</c:v>
                </c:pt>
                <c:pt idx="6">
                  <c:v>1676</c:v>
                </c:pt>
                <c:pt idx="9">
                  <c:v>1734</c:v>
                </c:pt>
                <c:pt idx="12">
                  <c:v>1823</c:v>
                </c:pt>
              </c:numCache>
            </c:numRef>
          </c:val>
          <c:extLst>
            <c:ext xmlns:c16="http://schemas.microsoft.com/office/drawing/2014/chart" uri="{C3380CC4-5D6E-409C-BE32-E72D297353CC}">
              <c16:uniqueId val="{00000007-ACC4-4951-949B-DBE8B329D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c:v>
                </c:pt>
                <c:pt idx="2">
                  <c:v>#N/A</c:v>
                </c:pt>
                <c:pt idx="3">
                  <c:v>#N/A</c:v>
                </c:pt>
                <c:pt idx="4">
                  <c:v>605</c:v>
                </c:pt>
                <c:pt idx="5">
                  <c:v>#N/A</c:v>
                </c:pt>
                <c:pt idx="6">
                  <c:v>#N/A</c:v>
                </c:pt>
                <c:pt idx="7">
                  <c:v>743</c:v>
                </c:pt>
                <c:pt idx="8">
                  <c:v>#N/A</c:v>
                </c:pt>
                <c:pt idx="9">
                  <c:v>#N/A</c:v>
                </c:pt>
                <c:pt idx="10">
                  <c:v>792</c:v>
                </c:pt>
                <c:pt idx="11">
                  <c:v>#N/A</c:v>
                </c:pt>
                <c:pt idx="12">
                  <c:v>#N/A</c:v>
                </c:pt>
                <c:pt idx="13">
                  <c:v>871</c:v>
                </c:pt>
                <c:pt idx="14">
                  <c:v>#N/A</c:v>
                </c:pt>
              </c:numCache>
            </c:numRef>
          </c:val>
          <c:smooth val="0"/>
          <c:extLst>
            <c:ext xmlns:c16="http://schemas.microsoft.com/office/drawing/2014/chart" uri="{C3380CC4-5D6E-409C-BE32-E72D297353CC}">
              <c16:uniqueId val="{00000008-ACC4-4951-949B-DBE8B329D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18531</c:v>
                </c:pt>
                <c:pt idx="5">
                  <c:v>18201</c:v>
                </c:pt>
                <c:pt idx="8">
                  <c:v>17612</c:v>
                </c:pt>
                <c:pt idx="11">
                  <c:v>16905</c:v>
                </c:pt>
                <c:pt idx="14">
                  <c:v>16903</c:v>
                </c:pt>
              </c:numCache>
            </c:numRef>
          </c:val>
          <c:extLst>
            <c:ext xmlns:c16="http://schemas.microsoft.com/office/drawing/2014/chart" uri="{C3380CC4-5D6E-409C-BE32-E72D297353CC}">
              <c16:uniqueId val="{00000000-4483-45E9-800B-A3EA35F0D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2223</c:v>
                </c:pt>
                <c:pt idx="5">
                  <c:v>2047</c:v>
                </c:pt>
                <c:pt idx="8">
                  <c:v>1877</c:v>
                </c:pt>
                <c:pt idx="11">
                  <c:v>1730</c:v>
                </c:pt>
                <c:pt idx="14">
                  <c:v>1724</c:v>
                </c:pt>
              </c:numCache>
            </c:numRef>
          </c:val>
          <c:extLst>
            <c:ext xmlns:c16="http://schemas.microsoft.com/office/drawing/2014/chart" uri="{C3380CC4-5D6E-409C-BE32-E72D297353CC}">
              <c16:uniqueId val="{00000001-4483-45E9-800B-A3EA35F0D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5796</c:v>
                </c:pt>
                <c:pt idx="5">
                  <c:v>5942</c:v>
                </c:pt>
                <c:pt idx="8">
                  <c:v>6535</c:v>
                </c:pt>
                <c:pt idx="11">
                  <c:v>7233</c:v>
                </c:pt>
                <c:pt idx="14">
                  <c:v>6638</c:v>
                </c:pt>
              </c:numCache>
            </c:numRef>
          </c:val>
          <c:extLst>
            <c:ext xmlns:c16="http://schemas.microsoft.com/office/drawing/2014/chart" uri="{C3380CC4-5D6E-409C-BE32-E72D297353CC}">
              <c16:uniqueId val="{00000002-4483-45E9-800B-A3EA35F0D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83-45E9-800B-A3EA35F0D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83-45E9-800B-A3EA35F0D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670</c:v>
                </c:pt>
                <c:pt idx="12">
                  <c:v>0</c:v>
                </c:pt>
              </c:numCache>
            </c:numRef>
          </c:val>
          <c:extLst>
            <c:ext xmlns:c16="http://schemas.microsoft.com/office/drawing/2014/chart" uri="{C3380CC4-5D6E-409C-BE32-E72D297353CC}">
              <c16:uniqueId val="{00000005-4483-45E9-800B-A3EA35F0D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1567</c:v>
                </c:pt>
                <c:pt idx="3">
                  <c:v>1648</c:v>
                </c:pt>
                <c:pt idx="6">
                  <c:v>1651</c:v>
                </c:pt>
                <c:pt idx="9">
                  <c:v>1651</c:v>
                </c:pt>
                <c:pt idx="12">
                  <c:v>1562</c:v>
                </c:pt>
              </c:numCache>
            </c:numRef>
          </c:val>
          <c:extLst>
            <c:ext xmlns:c16="http://schemas.microsoft.com/office/drawing/2014/chart" uri="{C3380CC4-5D6E-409C-BE32-E72D297353CC}">
              <c16:uniqueId val="{00000006-4483-45E9-800B-A3EA35F0D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863</c:v>
                </c:pt>
                <c:pt idx="3">
                  <c:v>1369</c:v>
                </c:pt>
                <c:pt idx="6">
                  <c:v>1503</c:v>
                </c:pt>
                <c:pt idx="9">
                  <c:v>1527</c:v>
                </c:pt>
                <c:pt idx="12">
                  <c:v>1539</c:v>
                </c:pt>
              </c:numCache>
            </c:numRef>
          </c:val>
          <c:extLst>
            <c:ext xmlns:c16="http://schemas.microsoft.com/office/drawing/2014/chart" uri="{C3380CC4-5D6E-409C-BE32-E72D297353CC}">
              <c16:uniqueId val="{00000007-4483-45E9-800B-A3EA35F0D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9982</c:v>
                </c:pt>
                <c:pt idx="3">
                  <c:v>9543</c:v>
                </c:pt>
                <c:pt idx="6">
                  <c:v>9384</c:v>
                </c:pt>
                <c:pt idx="9">
                  <c:v>8755</c:v>
                </c:pt>
                <c:pt idx="12">
                  <c:v>8690</c:v>
                </c:pt>
              </c:numCache>
            </c:numRef>
          </c:val>
          <c:extLst>
            <c:ext xmlns:c16="http://schemas.microsoft.com/office/drawing/2014/chart" uri="{C3380CC4-5D6E-409C-BE32-E72D297353CC}">
              <c16:uniqueId val="{00000008-4483-45E9-800B-A3EA35F0D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83-45E9-800B-A3EA35F0D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19638</c:v>
                </c:pt>
                <c:pt idx="3">
                  <c:v>19563</c:v>
                </c:pt>
                <c:pt idx="6">
                  <c:v>18940</c:v>
                </c:pt>
                <c:pt idx="9">
                  <c:v>18037</c:v>
                </c:pt>
                <c:pt idx="12">
                  <c:v>17894</c:v>
                </c:pt>
              </c:numCache>
            </c:numRef>
          </c:val>
          <c:extLst>
            <c:ext xmlns:c16="http://schemas.microsoft.com/office/drawing/2014/chart" uri="{C3380CC4-5D6E-409C-BE32-E72D297353CC}">
              <c16:uniqueId val="{0000000A-4483-45E9-800B-A3EA35F0D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5500</c:v>
                </c:pt>
                <c:pt idx="2">
                  <c:v>#N/A</c:v>
                </c:pt>
                <c:pt idx="3">
                  <c:v>#N/A</c:v>
                </c:pt>
                <c:pt idx="4">
                  <c:v>5933</c:v>
                </c:pt>
                <c:pt idx="5">
                  <c:v>#N/A</c:v>
                </c:pt>
                <c:pt idx="6">
                  <c:v>#N/A</c:v>
                </c:pt>
                <c:pt idx="7">
                  <c:v>5455</c:v>
                </c:pt>
                <c:pt idx="8">
                  <c:v>#N/A</c:v>
                </c:pt>
                <c:pt idx="9">
                  <c:v>#N/A</c:v>
                </c:pt>
                <c:pt idx="10">
                  <c:v>4772</c:v>
                </c:pt>
                <c:pt idx="11">
                  <c:v>#N/A</c:v>
                </c:pt>
                <c:pt idx="12">
                  <c:v>#N/A</c:v>
                </c:pt>
                <c:pt idx="13">
                  <c:v>4420</c:v>
                </c:pt>
                <c:pt idx="14">
                  <c:v>#N/A</c:v>
                </c:pt>
              </c:numCache>
            </c:numRef>
          </c:val>
          <c:smooth val="0"/>
          <c:extLst>
            <c:ext xmlns:c16="http://schemas.microsoft.com/office/drawing/2014/chart" uri="{C3380CC4-5D6E-409C-BE32-E72D297353CC}">
              <c16:uniqueId val="{0000000B-4483-45E9-800B-A3EA35F0D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1972</c:v>
                </c:pt>
                <c:pt idx="1">
                  <c:v>2411</c:v>
                </c:pt>
                <c:pt idx="2">
                  <c:v>2005</c:v>
                </c:pt>
              </c:numCache>
            </c:numRef>
          </c:val>
          <c:extLst>
            <c:ext xmlns:c16="http://schemas.microsoft.com/office/drawing/2014/chart" uri="{C3380CC4-5D6E-409C-BE32-E72D297353CC}">
              <c16:uniqueId val="{00000000-AC0F-4D29-B234-30D2C3A7B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510</c:v>
                </c:pt>
                <c:pt idx="1">
                  <c:v>519</c:v>
                </c:pt>
                <c:pt idx="2">
                  <c:v>467</c:v>
                </c:pt>
              </c:numCache>
            </c:numRef>
          </c:val>
          <c:extLst>
            <c:ext xmlns:c16="http://schemas.microsoft.com/office/drawing/2014/chart" uri="{C3380CC4-5D6E-409C-BE32-E72D297353CC}">
              <c16:uniqueId val="{00000001-AC0F-4D29-B234-30D2C3A7B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3330</c:v>
                </c:pt>
                <c:pt idx="1">
                  <c:v>3622</c:v>
                </c:pt>
                <c:pt idx="2">
                  <c:v>3638</c:v>
                </c:pt>
              </c:numCache>
            </c:numRef>
          </c:val>
          <c:extLst>
            <c:ext xmlns:c16="http://schemas.microsoft.com/office/drawing/2014/chart" uri="{C3380CC4-5D6E-409C-BE32-E72D297353CC}">
              <c16:uniqueId val="{00000002-AC0F-4D29-B234-30D2C3A7B1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28,089
27,459
143.69
18,633,748
18,060,104
441,402
9,216,907
17,893,992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大手企業等の立地により類似団体平均を上回る税収があるため、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となっている。引き続き、税の徴収強化や企業誘致による歳入確保に努めていく。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034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扶助費及び公債費をはじめ、経常経費充当一般財源が増加したことに加え、地方税等の減収により経常一般財源等が大きく減少したことで</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％と類似団体平均を上回っている。扶助費については、生活保護受給世帯の増加等に伴い経費が年々増加傾向にある。地方債については、繰上償還や借換えによる利子償還金の抑制・縮減を検討していく。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29570"/>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2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56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人口減少の影響に加えて、光熱費や施設管理委託料等の高騰が続いていることはもとより、ふるさと納税の寄附額増に伴い、返礼品等の経費が増加していることや給与改定に伴う人件費の増加が要因となっている。今後も、こうした状況が継続するものと見込まれることから、事業等の見直しによりコストの縮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86633</xdr:rowOff>
    </xdr:from>
    <xdr:to>
      <xdr:col>23</xdr:col>
      <xdr:colOff>133350</xdr:colOff>
      <xdr:row>84</xdr:row>
      <xdr:rowOff>108189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88433"/>
          <a:ext cx="8382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49431</xdr:rowOff>
    </xdr:from>
    <xdr:to>
      <xdr:col>19</xdr:col>
      <xdr:colOff>133350</xdr:colOff>
      <xdr:row>84</xdr:row>
      <xdr:rowOff>86633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51231"/>
          <a:ext cx="889000" cy="3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126147</xdr:rowOff>
    </xdr:from>
    <xdr:to>
      <xdr:col>15</xdr:col>
      <xdr:colOff>82550</xdr:colOff>
      <xdr:row>84</xdr:row>
      <xdr:rowOff>49431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56497"/>
          <a:ext cx="889000" cy="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56514</xdr:rowOff>
    </xdr:from>
    <xdr:to>
      <xdr:col>11</xdr:col>
      <xdr:colOff>31750</xdr:colOff>
      <xdr:row>83</xdr:row>
      <xdr:rowOff>126147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6864"/>
          <a:ext cx="889000" cy="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57389</xdr:rowOff>
    </xdr:from>
    <xdr:to>
      <xdr:col>23</xdr:col>
      <xdr:colOff>184150</xdr:colOff>
      <xdr:row>84</xdr:row>
      <xdr:rowOff>158989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29466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35833</xdr:rowOff>
    </xdr:from>
    <xdr:to>
      <xdr:col>19</xdr:col>
      <xdr:colOff>184150</xdr:colOff>
      <xdr:row>84</xdr:row>
      <xdr:rowOff>137433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122210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170081</xdr:rowOff>
    </xdr:from>
    <xdr:to>
      <xdr:col>15</xdr:col>
      <xdr:colOff>133350</xdr:colOff>
      <xdr:row>84</xdr:row>
      <xdr:rowOff>100231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85008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8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75347</xdr:rowOff>
    </xdr:from>
    <xdr:to>
      <xdr:col>11</xdr:col>
      <xdr:colOff>82550</xdr:colOff>
      <xdr:row>84</xdr:row>
      <xdr:rowOff>5497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7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5714</xdr:rowOff>
    </xdr:from>
    <xdr:to>
      <xdr:col>7</xdr:col>
      <xdr:colOff>31750</xdr:colOff>
      <xdr:row>83</xdr:row>
      <xdr:rowOff>107314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0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職員数の削減や職員の世代交代により管理職への登用が早くなってきていること等により、類似団体平均を上回っている状況が継続している。</a:t>
          </a:r>
        </a:p>
        <a:p>
          <a:r>
            <a:rPr kumimoji="1" lang="ja-JP" altLang="en-US" sz="1300">
              <a:latin typeface="ＭＳ Ｐゴシック" panose="020B0600070205080204" pitchFamily="50" charset="-128"/>
              <a:ea typeface="ＭＳ Ｐゴシック" panose="020B0600070205080204" pitchFamily="50" charset="-128"/>
            </a:rPr>
            <a:t>　今後も所属部署の統廃合による管理職ポストの適正化など計画的な組織体制の見直しに取り組んでいく。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137319</xdr:rowOff>
    </xdr:from>
    <xdr:to>
      <xdr:col>81</xdr:col>
      <xdr:colOff>44450</xdr:colOff>
      <xdr:row>85</xdr:row>
      <xdr:rowOff>167481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1056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167481</xdr:rowOff>
    </xdr:from>
    <xdr:to>
      <xdr:col>77</xdr:col>
      <xdr:colOff>44450</xdr:colOff>
      <xdr:row>85</xdr:row>
      <xdr:rowOff>167481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167481</xdr:rowOff>
    </xdr:from>
    <xdr:to>
      <xdr:col>72</xdr:col>
      <xdr:colOff>203200</xdr:colOff>
      <xdr:row>86</xdr:row>
      <xdr:rowOff>71438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0731"/>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86519</xdr:rowOff>
    </xdr:from>
    <xdr:to>
      <xdr:col>81</xdr:col>
      <xdr:colOff>95250</xdr:colOff>
      <xdr:row>86</xdr:row>
      <xdr:rowOff>16669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58596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116681</xdr:rowOff>
    </xdr:from>
    <xdr:to>
      <xdr:col>77</xdr:col>
      <xdr:colOff>95250</xdr:colOff>
      <xdr:row>86</xdr:row>
      <xdr:rowOff>46831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31608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116681</xdr:rowOff>
    </xdr:from>
    <xdr:to>
      <xdr:col>73</xdr:col>
      <xdr:colOff>44450</xdr:colOff>
      <xdr:row>86</xdr:row>
      <xdr:rowOff>46831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31608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148348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131112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513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120771</xdr:rowOff>
    </xdr:from>
    <xdr:to>
      <xdr:col>72</xdr:col>
      <xdr:colOff>203200</xdr:colOff>
      <xdr:row>60</xdr:row>
      <xdr:rowOff>131112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777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120771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97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97548</xdr:rowOff>
    </xdr:from>
    <xdr:to>
      <xdr:col>81</xdr:col>
      <xdr:colOff>95250</xdr:colOff>
      <xdr:row>61</xdr:row>
      <xdr:rowOff>27698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114075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80312</xdr:rowOff>
    </xdr:from>
    <xdr:to>
      <xdr:col>73</xdr:col>
      <xdr:colOff>44450</xdr:colOff>
      <xdr:row>61</xdr:row>
      <xdr:rowOff>10462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20639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69971</xdr:rowOff>
    </xdr:from>
    <xdr:to>
      <xdr:col>68</xdr:col>
      <xdr:colOff>203200</xdr:colOff>
      <xdr:row>61</xdr:row>
      <xdr:rowOff>121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ポイント増加したが、この主な要因は、令和元年度に起債した減収補てん債等の償還を開始したことに伴い元利償還金が増加したためである。</a:t>
          </a:r>
        </a:p>
        <a:p>
          <a:r>
            <a:rPr kumimoji="1" lang="ja-JP" altLang="en-US" sz="1300">
              <a:latin typeface="ＭＳ Ｐゴシック" panose="020B0600070205080204" pitchFamily="50" charset="-128"/>
              <a:ea typeface="ＭＳ Ｐゴシック" panose="020B0600070205080204" pitchFamily="50" charset="-128"/>
            </a:rPr>
            <a:t>　今後控えている大規模な投資的事業により公債費の増加は避けがたいものではあるが、事業計画の整理・縮小を図るとともに特定財源の確保により、実質公債費比率の急激な上昇の防止に努める。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128815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263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25400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5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127907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343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165903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高利率の地方債の繰上償還により地方債の現在高が減少したことが減少の主な要因である。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長寿命化や市営新体育館の建設など大規模な投資的事業が続くため、地方債の現在高は増加することが見込まれる。事業費の精査や補助金等の財源確保により地方債の発行を抑制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153949</xdr:rowOff>
    </xdr:from>
    <xdr:to>
      <xdr:col>81</xdr:col>
      <xdr:colOff>44450</xdr:colOff>
      <xdr:row>16</xdr:row>
      <xdr:rowOff>19660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25699"/>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19660</xdr:rowOff>
    </xdr:from>
    <xdr:to>
      <xdr:col>77</xdr:col>
      <xdr:colOff>44450</xdr:colOff>
      <xdr:row>16</xdr:row>
      <xdr:rowOff>55855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2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55855</xdr:rowOff>
    </xdr:from>
    <xdr:to>
      <xdr:col>72</xdr:col>
      <xdr:colOff>203200</xdr:colOff>
      <xdr:row>16</xdr:row>
      <xdr:rowOff>106045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99055"/>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76124</xdr:rowOff>
    </xdr:from>
    <xdr:to>
      <xdr:col>68</xdr:col>
      <xdr:colOff>152400</xdr:colOff>
      <xdr:row>16</xdr:row>
      <xdr:rowOff>106045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81932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103149</xdr:rowOff>
    </xdr:from>
    <xdr:to>
      <xdr:col>81</xdr:col>
      <xdr:colOff>95250</xdr:colOff>
      <xdr:row>16</xdr:row>
      <xdr:rowOff>33299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75226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4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140310</xdr:rowOff>
    </xdr:from>
    <xdr:to>
      <xdr:col>77</xdr:col>
      <xdr:colOff>95250</xdr:colOff>
      <xdr:row>16</xdr:row>
      <xdr:rowOff>70460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55237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9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5055</xdr:rowOff>
    </xdr:from>
    <xdr:to>
      <xdr:col>73</xdr:col>
      <xdr:colOff>44450</xdr:colOff>
      <xdr:row>16</xdr:row>
      <xdr:rowOff>106655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91432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3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141622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25324</xdr:rowOff>
    </xdr:from>
    <xdr:to>
      <xdr:col>64</xdr:col>
      <xdr:colOff>152400</xdr:colOff>
      <xdr:row>16</xdr:row>
      <xdr:rowOff>126924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111701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28,089
27,459
143.69
18,633,748
18,060,104
441,402
9,216,907
17,893,992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人件費については、令和２年度以降、会計年度任用職員制度の導入により、一時的に増加したものの、類似団体と比べて職員数が少ないため平均値よりも低い水準にある。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今後も、定員適正化計画に基づく定員の管理により人件費の抑制に努めていく。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45357</xdr:rowOff>
    </xdr:from>
    <xdr:to>
      <xdr:col>24</xdr:col>
      <xdr:colOff>25400</xdr:colOff>
      <xdr:row>32</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31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78014</xdr:rowOff>
    </xdr:from>
    <xdr:to>
      <xdr:col>19</xdr:col>
      <xdr:colOff>187325</xdr:colOff>
      <xdr:row>33</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564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33</xdr:row>
      <xdr:rowOff>156936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71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156936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32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31</xdr:row>
      <xdr:rowOff>166007</xdr:rowOff>
    </xdr:from>
    <xdr:to>
      <xdr:col>24</xdr:col>
      <xdr:colOff>76200</xdr:colOff>
      <xdr:row>32</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74584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27214</xdr:rowOff>
    </xdr:from>
    <xdr:to>
      <xdr:col>20</xdr:col>
      <xdr:colOff>38100</xdr:colOff>
      <xdr:row>32</xdr:row>
      <xdr:rowOff>128814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138991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62593</xdr:rowOff>
    </xdr:from>
    <xdr:to>
      <xdr:col>15</xdr:col>
      <xdr:colOff>149225</xdr:colOff>
      <xdr:row>33</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106136</xdr:rowOff>
    </xdr:from>
    <xdr:to>
      <xdr:col>11</xdr:col>
      <xdr:colOff>60325</xdr:colOff>
      <xdr:row>34</xdr:row>
      <xdr:rowOff>36286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46463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ポイント上回っている。これは、光熱費や施設管理委託料等の高騰が続いていることに加えて、ふるさと応援寄附金の増収に伴う返礼品等にかかる経費が増加したことなどが主な要因である。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今後もより一層のコスト意識を持って事業に取り組み、経常収支比率の低下に努める。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90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0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扶助費に係る経常収支比率は、類似団体平均を上回っている。主な要因として、生活保護費や障害福祉サービス給付費、各種医療費助成等が増加したことなどが挙げられる。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今後も扶助費は増加が見込まれるため、資格審査や給付の適正化など扶助費抑制につながる取り組みに努める。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162378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70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ポイント下回っている。主な経費は特別会計への繰出金であり、前年度に比べてを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今後も各会計において、経費削減を図るとともに、保険税（料）、使用料等の徴収強化を図るなど、独立採算に努める。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55</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00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54</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54</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23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ポイント上回っており、前年度と比べても</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ポイント増加している。類似団体平均を上回っているのは、一部事務組合等各種の団体への負担金が多額になっているためである。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引き続き、補助金等適正化基準に基づき、補助交付金については、見直しや廃止の検討も行っていく。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2780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95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44704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44704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135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ポイント上回っており、昨年度から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これは減収補てん債等の償還開始により前年度に比べ約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千万円増となったことや、地方税等の経常一般財源等が減少したことによる。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今後も公共施設の長寿命化事業や市営新体育館の建設など大型投資的事業が続くため、事業実施にあたっては特定財源の確保に努め、地方債の発行の抑制を図っていく。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492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49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170435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公債費を除く全体の経常収支比率は、前年度に比べて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ポイントの増加し、類似団体平均を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これは地方税や地方交付税等の減収により経常一般財源等が大きく減少したことが主な要因である。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本市は、大手企業の業績により、法人市民税の増減が激しいため、これに遅れて連動する地方交付税の増減も大きくなることから、今後も計画的な財政運営に努めていく。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000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00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18415</xdr:rowOff>
    </xdr:from>
    <xdr:to>
      <xdr:col>73</xdr:col>
      <xdr:colOff>180975</xdr:colOff>
      <xdr:row>74</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057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109855</xdr:rowOff>
    </xdr:from>
    <xdr:to>
      <xdr:col>69</xdr:col>
      <xdr:colOff>92075</xdr:colOff>
      <xdr:row>74</xdr:row>
      <xdr:rowOff>161290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97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71137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134002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139065</xdr:rowOff>
    </xdr:from>
    <xdr:to>
      <xdr:col>74</xdr:col>
      <xdr:colOff>31750</xdr:colOff>
      <xdr:row>74</xdr:row>
      <xdr:rowOff>69215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79392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20289</xdr:rowOff>
    </xdr:from>
    <xdr:to>
      <xdr:col>29</xdr:col>
      <xdr:colOff>127000</xdr:colOff>
      <xdr:row>17</xdr:row>
      <xdr:rowOff>99035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2564"/>
          <a:ext cx="647700" cy="7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99035</xdr:rowOff>
    </xdr:from>
    <xdr:to>
      <xdr:col>26</xdr:col>
      <xdr:colOff>50800</xdr:colOff>
      <xdr:row>17</xdr:row>
      <xdr:rowOff>109687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61310"/>
          <a:ext cx="698500" cy="1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109687</xdr:rowOff>
    </xdr:from>
    <xdr:to>
      <xdr:col>22</xdr:col>
      <xdr:colOff>114300</xdr:colOff>
      <xdr:row>17</xdr:row>
      <xdr:rowOff>135717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1962"/>
          <a:ext cx="698500" cy="2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135717</xdr:rowOff>
    </xdr:from>
    <xdr:to>
      <xdr:col>18</xdr:col>
      <xdr:colOff>177800</xdr:colOff>
      <xdr:row>18</xdr:row>
      <xdr:rowOff>48194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7992"/>
          <a:ext cx="698500" cy="8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140939</xdr:rowOff>
    </xdr:from>
    <xdr:to>
      <xdr:col>29</xdr:col>
      <xdr:colOff>177800</xdr:colOff>
      <xdr:row>17</xdr:row>
      <xdr:rowOff>71089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113016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48235</xdr:rowOff>
    </xdr:from>
    <xdr:to>
      <xdr:col>26</xdr:col>
      <xdr:colOff>101600</xdr:colOff>
      <xdr:row>17</xdr:row>
      <xdr:rowOff>149835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58887</xdr:rowOff>
    </xdr:from>
    <xdr:to>
      <xdr:col>22</xdr:col>
      <xdr:colOff>165100</xdr:colOff>
      <xdr:row>17</xdr:row>
      <xdr:rowOff>160487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145264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84917</xdr:rowOff>
    </xdr:from>
    <xdr:to>
      <xdr:col>19</xdr:col>
      <xdr:colOff>38100</xdr:colOff>
      <xdr:row>18</xdr:row>
      <xdr:rowOff>15067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171294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168844</xdr:rowOff>
    </xdr:from>
    <xdr:to>
      <xdr:col>15</xdr:col>
      <xdr:colOff>101600</xdr:colOff>
      <xdr:row>18</xdr:row>
      <xdr:rowOff>98994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331891</xdr:rowOff>
    </xdr:from>
    <xdr:to>
      <xdr:col>29</xdr:col>
      <xdr:colOff>127000</xdr:colOff>
      <xdr:row>35</xdr:row>
      <xdr:rowOff>88726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99341"/>
          <a:ext cx="647700" cy="9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88726</xdr:rowOff>
    </xdr:from>
    <xdr:to>
      <xdr:col>26</xdr:col>
      <xdr:colOff>50800</xdr:colOff>
      <xdr:row>35</xdr:row>
      <xdr:rowOff>150382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9076"/>
          <a:ext cx="698500" cy="6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150382</xdr:rowOff>
    </xdr:from>
    <xdr:to>
      <xdr:col>22</xdr:col>
      <xdr:colOff>114300</xdr:colOff>
      <xdr:row>35</xdr:row>
      <xdr:rowOff>315268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60732"/>
          <a:ext cx="698500" cy="164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282318</xdr:rowOff>
    </xdr:from>
    <xdr:to>
      <xdr:col>18</xdr:col>
      <xdr:colOff>177800</xdr:colOff>
      <xdr:row>35</xdr:row>
      <xdr:rowOff>315268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2668"/>
          <a:ext cx="698500" cy="32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281091</xdr:rowOff>
    </xdr:from>
    <xdr:to>
      <xdr:col>29</xdr:col>
      <xdr:colOff>177800</xdr:colOff>
      <xdr:row>35</xdr:row>
      <xdr:rowOff>39791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4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126168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37926</xdr:rowOff>
    </xdr:from>
    <xdr:to>
      <xdr:col>26</xdr:col>
      <xdr:colOff>101600</xdr:colOff>
      <xdr:row>35</xdr:row>
      <xdr:rowOff>139526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149703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99582</xdr:rowOff>
    </xdr:from>
    <xdr:to>
      <xdr:col>22</xdr:col>
      <xdr:colOff>165100</xdr:colOff>
      <xdr:row>35</xdr:row>
      <xdr:rowOff>201182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211359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264468</xdr:rowOff>
    </xdr:from>
    <xdr:to>
      <xdr:col>19</xdr:col>
      <xdr:colOff>38100</xdr:colOff>
      <xdr:row>36</xdr:row>
      <xdr:rowOff>23168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6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231518</xdr:rowOff>
    </xdr:from>
    <xdr:to>
      <xdr:col>15</xdr:col>
      <xdr:colOff>101600</xdr:colOff>
      <xdr:row>35</xdr:row>
      <xdr:rowOff>333118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317895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28,089
27,459
143.69
18,633,748
18,060,104
441,402
9,216,907
17,893,992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87909</xdr:rowOff>
    </xdr:from>
    <xdr:to>
      <xdr:col>24</xdr:col>
      <xdr:colOff>63500</xdr:colOff>
      <xdr:row>35</xdr:row>
      <xdr:rowOff>131356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8659"/>
          <a:ext cx="8382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124841</xdr:rowOff>
    </xdr:from>
    <xdr:to>
      <xdr:col>19</xdr:col>
      <xdr:colOff>177800</xdr:colOff>
      <xdr:row>35</xdr:row>
      <xdr:rowOff>131356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559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124841</xdr:rowOff>
    </xdr:from>
    <xdr:to>
      <xdr:col>15</xdr:col>
      <xdr:colOff>50800</xdr:colOff>
      <xdr:row>36</xdr:row>
      <xdr:rowOff>38875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5591"/>
          <a:ext cx="889000" cy="8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38875</xdr:rowOff>
    </xdr:from>
    <xdr:to>
      <xdr:col>10</xdr:col>
      <xdr:colOff>114300</xdr:colOff>
      <xdr:row>37</xdr:row>
      <xdr:rowOff>5143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1075"/>
          <a:ext cx="889000" cy="1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77779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37109</xdr:rowOff>
    </xdr:from>
    <xdr:to>
      <xdr:col>24</xdr:col>
      <xdr:colOff>114300</xdr:colOff>
      <xdr:row>35</xdr:row>
      <xdr:rowOff>138709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80556</xdr:rowOff>
    </xdr:from>
    <xdr:to>
      <xdr:col>20</xdr:col>
      <xdr:colOff>38100</xdr:colOff>
      <xdr:row>36</xdr:row>
      <xdr:rowOff>10706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74041</xdr:rowOff>
    </xdr:from>
    <xdr:to>
      <xdr:col>15</xdr:col>
      <xdr:colOff>101600</xdr:colOff>
      <xdr:row>36</xdr:row>
      <xdr:rowOff>4191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166768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159525</xdr:rowOff>
    </xdr:from>
    <xdr:to>
      <xdr:col>10</xdr:col>
      <xdr:colOff>165100</xdr:colOff>
      <xdr:row>36</xdr:row>
      <xdr:rowOff>89675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80802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125793</xdr:rowOff>
    </xdr:from>
    <xdr:to>
      <xdr:col>6</xdr:col>
      <xdr:colOff>38100</xdr:colOff>
      <xdr:row>37</xdr:row>
      <xdr:rowOff>55943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47070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161435</xdr:rowOff>
    </xdr:from>
    <xdr:to>
      <xdr:col>24</xdr:col>
      <xdr:colOff>63500</xdr:colOff>
      <xdr:row>55</xdr:row>
      <xdr:rowOff>163328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91185"/>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161435</xdr:rowOff>
    </xdr:from>
    <xdr:to>
      <xdr:col>19</xdr:col>
      <xdr:colOff>177800</xdr:colOff>
      <xdr:row>56</xdr:row>
      <xdr:rowOff>53253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1185"/>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53253</xdr:rowOff>
    </xdr:from>
    <xdr:to>
      <xdr:col>15</xdr:col>
      <xdr:colOff>50800</xdr:colOff>
      <xdr:row>56</xdr:row>
      <xdr:rowOff>152309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4453"/>
          <a:ext cx="889000" cy="9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112835</xdr:rowOff>
    </xdr:from>
    <xdr:to>
      <xdr:col>10</xdr:col>
      <xdr:colOff>114300</xdr:colOff>
      <xdr:row>56</xdr:row>
      <xdr:rowOff>152309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14035"/>
          <a:ext cx="889000" cy="3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112528</xdr:rowOff>
    </xdr:from>
    <xdr:to>
      <xdr:col>24</xdr:col>
      <xdr:colOff>114300</xdr:colOff>
      <xdr:row>56</xdr:row>
      <xdr:rowOff>42678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135405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110635</xdr:rowOff>
    </xdr:from>
    <xdr:to>
      <xdr:col>20</xdr:col>
      <xdr:colOff>38100</xdr:colOff>
      <xdr:row>56</xdr:row>
      <xdr:rowOff>40785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57312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2453</xdr:rowOff>
    </xdr:from>
    <xdr:to>
      <xdr:col>15</xdr:col>
      <xdr:colOff>101600</xdr:colOff>
      <xdr:row>56</xdr:row>
      <xdr:rowOff>104053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120580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101509</xdr:rowOff>
    </xdr:from>
    <xdr:to>
      <xdr:col>10</xdr:col>
      <xdr:colOff>165100</xdr:colOff>
      <xdr:row>57</xdr:row>
      <xdr:rowOff>31659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22786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62035</xdr:rowOff>
    </xdr:from>
    <xdr:to>
      <xdr:col>6</xdr:col>
      <xdr:colOff>38100</xdr:colOff>
      <xdr:row>56</xdr:row>
      <xdr:rowOff>163635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39870</xdr:rowOff>
    </xdr:from>
    <xdr:to>
      <xdr:col>24</xdr:col>
      <xdr:colOff>63500</xdr:colOff>
      <xdr:row>78</xdr:row>
      <xdr:rowOff>49014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29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31480</xdr:rowOff>
    </xdr:from>
    <xdr:to>
      <xdr:col>19</xdr:col>
      <xdr:colOff>177800</xdr:colOff>
      <xdr:row>78</xdr:row>
      <xdr:rowOff>39870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04580"/>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31480</xdr:rowOff>
    </xdr:from>
    <xdr:to>
      <xdr:col>15</xdr:col>
      <xdr:colOff>50800</xdr:colOff>
      <xdr:row>78</xdr:row>
      <xdr:rowOff>62982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4580"/>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62982</xdr:rowOff>
    </xdr:from>
    <xdr:to>
      <xdr:col>10</xdr:col>
      <xdr:colOff>114300</xdr:colOff>
      <xdr:row>78</xdr:row>
      <xdr:rowOff>72103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6082"/>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169664</xdr:rowOff>
    </xdr:from>
    <xdr:to>
      <xdr:col>24</xdr:col>
      <xdr:colOff>114300</xdr:colOff>
      <xdr:row>78</xdr:row>
      <xdr:rowOff>99814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160520</xdr:rowOff>
    </xdr:from>
    <xdr:to>
      <xdr:col>20</xdr:col>
      <xdr:colOff>38100</xdr:colOff>
      <xdr:row>78</xdr:row>
      <xdr:rowOff>90670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81797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152130</xdr:rowOff>
    </xdr:from>
    <xdr:to>
      <xdr:col>15</xdr:col>
      <xdr:colOff>101600</xdr:colOff>
      <xdr:row>78</xdr:row>
      <xdr:rowOff>82280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73407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12182</xdr:rowOff>
    </xdr:from>
    <xdr:to>
      <xdr:col>10</xdr:col>
      <xdr:colOff>165100</xdr:colOff>
      <xdr:row>78</xdr:row>
      <xdr:rowOff>113782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21303</xdr:rowOff>
    </xdr:from>
    <xdr:to>
      <xdr:col>6</xdr:col>
      <xdr:colOff>38100</xdr:colOff>
      <xdr:row>78</xdr:row>
      <xdr:rowOff>122903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88328</xdr:rowOff>
    </xdr:from>
    <xdr:to>
      <xdr:col>24</xdr:col>
      <xdr:colOff>63500</xdr:colOff>
      <xdr:row>96</xdr:row>
      <xdr:rowOff>168796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7528"/>
          <a:ext cx="8382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159169</xdr:rowOff>
    </xdr:from>
    <xdr:to>
      <xdr:col>19</xdr:col>
      <xdr:colOff>177800</xdr:colOff>
      <xdr:row>96</xdr:row>
      <xdr:rowOff>168796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6919"/>
          <a:ext cx="889000" cy="1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159169</xdr:rowOff>
    </xdr:from>
    <xdr:to>
      <xdr:col>15</xdr:col>
      <xdr:colOff>50800</xdr:colOff>
      <xdr:row>97</xdr:row>
      <xdr:rowOff>126492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6919"/>
          <a:ext cx="889000" cy="3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126492</xdr:rowOff>
    </xdr:from>
    <xdr:to>
      <xdr:col>10</xdr:col>
      <xdr:colOff>114300</xdr:colOff>
      <xdr:row>98</xdr:row>
      <xdr:rowOff>8192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7142"/>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37528</xdr:rowOff>
    </xdr:from>
    <xdr:to>
      <xdr:col>24</xdr:col>
      <xdr:colOff>114300</xdr:colOff>
      <xdr:row>96</xdr:row>
      <xdr:rowOff>139128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15955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117996</xdr:rowOff>
    </xdr:from>
    <xdr:to>
      <xdr:col>20</xdr:col>
      <xdr:colOff>38100</xdr:colOff>
      <xdr:row>97</xdr:row>
      <xdr:rowOff>48146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39273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108369</xdr:rowOff>
    </xdr:from>
    <xdr:to>
      <xdr:col>15</xdr:col>
      <xdr:colOff>101600</xdr:colOff>
      <xdr:row>96</xdr:row>
      <xdr:rowOff>38519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29646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8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75692</xdr:rowOff>
    </xdr:from>
    <xdr:to>
      <xdr:col>10</xdr:col>
      <xdr:colOff>165100</xdr:colOff>
      <xdr:row>98</xdr:row>
      <xdr:rowOff>5842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128842</xdr:rowOff>
    </xdr:from>
    <xdr:to>
      <xdr:col>6</xdr:col>
      <xdr:colOff>38100</xdr:colOff>
      <xdr:row>98</xdr:row>
      <xdr:rowOff>58992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50119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144683</xdr:rowOff>
    </xdr:from>
    <xdr:to>
      <xdr:col>55</xdr:col>
      <xdr:colOff>0</xdr:colOff>
      <xdr:row>35</xdr:row>
      <xdr:rowOff>81883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73983"/>
          <a:ext cx="838200" cy="10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81883</xdr:rowOff>
    </xdr:from>
    <xdr:to>
      <xdr:col>50</xdr:col>
      <xdr:colOff>114300</xdr:colOff>
      <xdr:row>35</xdr:row>
      <xdr:rowOff>146951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82633"/>
          <a:ext cx="889000" cy="6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60943</xdr:rowOff>
    </xdr:from>
    <xdr:to>
      <xdr:col>45</xdr:col>
      <xdr:colOff>177800</xdr:colOff>
      <xdr:row>35</xdr:row>
      <xdr:rowOff>146951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04443"/>
          <a:ext cx="889000" cy="94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60943</xdr:rowOff>
    </xdr:from>
    <xdr:to>
      <xdr:col>41</xdr:col>
      <xdr:colOff>50800</xdr:colOff>
      <xdr:row>37</xdr:row>
      <xdr:rowOff>129559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04443"/>
          <a:ext cx="889000" cy="126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9116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3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93883</xdr:rowOff>
    </xdr:from>
    <xdr:to>
      <xdr:col>55</xdr:col>
      <xdr:colOff>50800</xdr:colOff>
      <xdr:row>35</xdr:row>
      <xdr:rowOff>24033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116760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31083</xdr:rowOff>
    </xdr:from>
    <xdr:to>
      <xdr:col>50</xdr:col>
      <xdr:colOff>165100</xdr:colOff>
      <xdr:row>35</xdr:row>
      <xdr:rowOff>132683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149210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0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96151</xdr:rowOff>
    </xdr:from>
    <xdr:to>
      <xdr:col>46</xdr:col>
      <xdr:colOff>38100</xdr:colOff>
      <xdr:row>36</xdr:row>
      <xdr:rowOff>26301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42828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10143</xdr:rowOff>
    </xdr:from>
    <xdr:to>
      <xdr:col>41</xdr:col>
      <xdr:colOff>101600</xdr:colOff>
      <xdr:row>30</xdr:row>
      <xdr:rowOff>111743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128270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2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78759</xdr:rowOff>
    </xdr:from>
    <xdr:to>
      <xdr:col>36</xdr:col>
      <xdr:colOff>165100</xdr:colOff>
      <xdr:row>38</xdr:row>
      <xdr:rowOff>8910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2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141751</xdr:rowOff>
    </xdr:from>
    <xdr:to>
      <xdr:col>55</xdr:col>
      <xdr:colOff>0</xdr:colOff>
      <xdr:row>57</xdr:row>
      <xdr:rowOff>62270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71501"/>
          <a:ext cx="838200" cy="2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62270</xdr:rowOff>
    </xdr:from>
    <xdr:to>
      <xdr:col>50</xdr:col>
      <xdr:colOff>114300</xdr:colOff>
      <xdr:row>57</xdr:row>
      <xdr:rowOff>145983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34920"/>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21128</xdr:rowOff>
    </xdr:from>
    <xdr:to>
      <xdr:col>45</xdr:col>
      <xdr:colOff>177800</xdr:colOff>
      <xdr:row>57</xdr:row>
      <xdr:rowOff>145983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93778"/>
          <a:ext cx="889000" cy="1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151881</xdr:rowOff>
    </xdr:from>
    <xdr:to>
      <xdr:col>41</xdr:col>
      <xdr:colOff>50800</xdr:colOff>
      <xdr:row>57</xdr:row>
      <xdr:rowOff>21128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53081"/>
          <a:ext cx="889000" cy="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90951</xdr:rowOff>
    </xdr:from>
    <xdr:to>
      <xdr:col>55</xdr:col>
      <xdr:colOff>50800</xdr:colOff>
      <xdr:row>56</xdr:row>
      <xdr:rowOff>21101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113828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11470</xdr:rowOff>
    </xdr:from>
    <xdr:to>
      <xdr:col>50</xdr:col>
      <xdr:colOff>165100</xdr:colOff>
      <xdr:row>57</xdr:row>
      <xdr:rowOff>113070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95183</xdr:rowOff>
    </xdr:from>
    <xdr:to>
      <xdr:col>46</xdr:col>
      <xdr:colOff>38100</xdr:colOff>
      <xdr:row>58</xdr:row>
      <xdr:rowOff>25333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141778</xdr:rowOff>
    </xdr:from>
    <xdr:to>
      <xdr:col>41</xdr:col>
      <xdr:colOff>101600</xdr:colOff>
      <xdr:row>57</xdr:row>
      <xdr:rowOff>71928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63055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101081</xdr:rowOff>
    </xdr:from>
    <xdr:to>
      <xdr:col>36</xdr:col>
      <xdr:colOff>165100</xdr:colOff>
      <xdr:row>57</xdr:row>
      <xdr:rowOff>31231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22358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126332</xdr:rowOff>
    </xdr:from>
    <xdr:to>
      <xdr:col>55</xdr:col>
      <xdr:colOff>0</xdr:colOff>
      <xdr:row>79</xdr:row>
      <xdr:rowOff>26946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27982"/>
          <a:ext cx="838200" cy="2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25248</xdr:rowOff>
    </xdr:from>
    <xdr:to>
      <xdr:col>50</xdr:col>
      <xdr:colOff>114300</xdr:colOff>
      <xdr:row>79</xdr:row>
      <xdr:rowOff>26946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9798"/>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146003</xdr:rowOff>
    </xdr:from>
    <xdr:to>
      <xdr:col>45</xdr:col>
      <xdr:colOff>177800</xdr:colOff>
      <xdr:row>79</xdr:row>
      <xdr:rowOff>25248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9103"/>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100163</xdr:rowOff>
    </xdr:from>
    <xdr:to>
      <xdr:col>41</xdr:col>
      <xdr:colOff>50800</xdr:colOff>
      <xdr:row>78</xdr:row>
      <xdr:rowOff>146003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73263"/>
          <a:ext cx="889000" cy="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46331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54497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75532</xdr:rowOff>
    </xdr:from>
    <xdr:to>
      <xdr:col>55</xdr:col>
      <xdr:colOff>50800</xdr:colOff>
      <xdr:row>78</xdr:row>
      <xdr:rowOff>5682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98409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147596</xdr:rowOff>
    </xdr:from>
    <xdr:to>
      <xdr:col>50</xdr:col>
      <xdr:colOff>165100</xdr:colOff>
      <xdr:row>79</xdr:row>
      <xdr:rowOff>77746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68873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145898</xdr:rowOff>
    </xdr:from>
    <xdr:to>
      <xdr:col>46</xdr:col>
      <xdr:colOff>38100</xdr:colOff>
      <xdr:row>79</xdr:row>
      <xdr:rowOff>76048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67175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95203</xdr:rowOff>
    </xdr:from>
    <xdr:to>
      <xdr:col>41</xdr:col>
      <xdr:colOff>101600</xdr:colOff>
      <xdr:row>79</xdr:row>
      <xdr:rowOff>25353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16480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49363</xdr:rowOff>
    </xdr:from>
    <xdr:to>
      <xdr:col>36</xdr:col>
      <xdr:colOff>165100</xdr:colOff>
      <xdr:row>78</xdr:row>
      <xdr:rowOff>150963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142090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74143</xdr:rowOff>
    </xdr:from>
    <xdr:to>
      <xdr:col>55</xdr:col>
      <xdr:colOff>0</xdr:colOff>
      <xdr:row>96</xdr:row>
      <xdr:rowOff>94107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33343"/>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74143</xdr:rowOff>
    </xdr:from>
    <xdr:to>
      <xdr:col>50</xdr:col>
      <xdr:colOff>114300</xdr:colOff>
      <xdr:row>97</xdr:row>
      <xdr:rowOff>34519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33343"/>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18835</xdr:rowOff>
    </xdr:from>
    <xdr:to>
      <xdr:col>45</xdr:col>
      <xdr:colOff>177800</xdr:colOff>
      <xdr:row>97</xdr:row>
      <xdr:rowOff>34519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78035"/>
          <a:ext cx="889000" cy="1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18835</xdr:rowOff>
    </xdr:from>
    <xdr:to>
      <xdr:col>41</xdr:col>
      <xdr:colOff>50800</xdr:colOff>
      <xdr:row>96</xdr:row>
      <xdr:rowOff>66611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78035"/>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43307</xdr:rowOff>
    </xdr:from>
    <xdr:to>
      <xdr:col>55</xdr:col>
      <xdr:colOff>50800</xdr:colOff>
      <xdr:row>96</xdr:row>
      <xdr:rowOff>144907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21734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23343</xdr:rowOff>
    </xdr:from>
    <xdr:to>
      <xdr:col>50</xdr:col>
      <xdr:colOff>165100</xdr:colOff>
      <xdr:row>96</xdr:row>
      <xdr:rowOff>124943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116070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155169</xdr:rowOff>
    </xdr:from>
    <xdr:to>
      <xdr:col>46</xdr:col>
      <xdr:colOff>38100</xdr:colOff>
      <xdr:row>97</xdr:row>
      <xdr:rowOff>85319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76446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139485</xdr:rowOff>
    </xdr:from>
    <xdr:to>
      <xdr:col>41</xdr:col>
      <xdr:colOff>101600</xdr:colOff>
      <xdr:row>96</xdr:row>
      <xdr:rowOff>69635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60762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15811</xdr:rowOff>
    </xdr:from>
    <xdr:to>
      <xdr:col>36</xdr:col>
      <xdr:colOff>165100</xdr:colOff>
      <xdr:row>96</xdr:row>
      <xdr:rowOff>117411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34887</xdr:rowOff>
    </xdr:from>
    <xdr:to>
      <xdr:col>85</xdr:col>
      <xdr:colOff>127000</xdr:colOff>
      <xdr:row>39</xdr:row>
      <xdr:rowOff>36564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1437"/>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36564</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311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160922</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602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127736</xdr:rowOff>
    </xdr:from>
    <xdr:to>
      <xdr:col>71</xdr:col>
      <xdr:colOff>177800</xdr:colOff>
      <xdr:row>38</xdr:row>
      <xdr:rowOff>160922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2836"/>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155537</xdr:rowOff>
    </xdr:from>
    <xdr:to>
      <xdr:col>85</xdr:col>
      <xdr:colOff>177800</xdr:colOff>
      <xdr:row>39</xdr:row>
      <xdr:rowOff>85687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70464</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157214</xdr:rowOff>
    </xdr:from>
    <xdr:to>
      <xdr:col>81</xdr:col>
      <xdr:colOff>101600</xdr:colOff>
      <xdr:row>39</xdr:row>
      <xdr:rowOff>87364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78491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6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110122</xdr:rowOff>
    </xdr:from>
    <xdr:to>
      <xdr:col>72</xdr:col>
      <xdr:colOff>38100</xdr:colOff>
      <xdr:row>39</xdr:row>
      <xdr:rowOff>40272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31399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76936</xdr:rowOff>
    </xdr:from>
    <xdr:to>
      <xdr:col>67</xdr:col>
      <xdr:colOff>101600</xdr:colOff>
      <xdr:row>39</xdr:row>
      <xdr:rowOff>7086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169663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161024</xdr:rowOff>
    </xdr:from>
    <xdr:to>
      <xdr:col>85</xdr:col>
      <xdr:colOff>127000</xdr:colOff>
      <xdr:row>74</xdr:row>
      <xdr:rowOff>83503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676874"/>
          <a:ext cx="838200" cy="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83503</xdr:rowOff>
    </xdr:from>
    <xdr:to>
      <xdr:col>81</xdr:col>
      <xdr:colOff>50800</xdr:colOff>
      <xdr:row>74</xdr:row>
      <xdr:rowOff>155575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70803"/>
          <a:ext cx="889000" cy="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155575</xdr:rowOff>
    </xdr:from>
    <xdr:to>
      <xdr:col>76</xdr:col>
      <xdr:colOff>114300</xdr:colOff>
      <xdr:row>75</xdr:row>
      <xdr:rowOff>29514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42875"/>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29514</xdr:rowOff>
    </xdr:from>
    <xdr:to>
      <xdr:col>71</xdr:col>
      <xdr:colOff>177800</xdr:colOff>
      <xdr:row>75</xdr:row>
      <xdr:rowOff>93891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88264"/>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110224</xdr:rowOff>
    </xdr:from>
    <xdr:to>
      <xdr:col>85</xdr:col>
      <xdr:colOff>177800</xdr:colOff>
      <xdr:row>74</xdr:row>
      <xdr:rowOff>40374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133101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4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32703</xdr:rowOff>
    </xdr:from>
    <xdr:to>
      <xdr:col>81</xdr:col>
      <xdr:colOff>101600</xdr:colOff>
      <xdr:row>74</xdr:row>
      <xdr:rowOff>134303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150830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104775</xdr:rowOff>
    </xdr:from>
    <xdr:to>
      <xdr:col>76</xdr:col>
      <xdr:colOff>165100</xdr:colOff>
      <xdr:row>75</xdr:row>
      <xdr:rowOff>34925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51452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150164</xdr:rowOff>
    </xdr:from>
    <xdr:to>
      <xdr:col>72</xdr:col>
      <xdr:colOff>38100</xdr:colOff>
      <xdr:row>75</xdr:row>
      <xdr:rowOff>80314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71441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43091</xdr:rowOff>
    </xdr:from>
    <xdr:to>
      <xdr:col>67</xdr:col>
      <xdr:colOff>101600</xdr:colOff>
      <xdr:row>75</xdr:row>
      <xdr:rowOff>144691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135817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156497</xdr:rowOff>
    </xdr:from>
    <xdr:to>
      <xdr:col>85</xdr:col>
      <xdr:colOff>127000</xdr:colOff>
      <xdr:row>98</xdr:row>
      <xdr:rowOff>27873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87147"/>
          <a:ext cx="8382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156497</xdr:rowOff>
    </xdr:from>
    <xdr:to>
      <xdr:col>81</xdr:col>
      <xdr:colOff>50800</xdr:colOff>
      <xdr:row>97</xdr:row>
      <xdr:rowOff>162852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87147"/>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162852</xdr:rowOff>
    </xdr:from>
    <xdr:to>
      <xdr:col>76</xdr:col>
      <xdr:colOff>114300</xdr:colOff>
      <xdr:row>98</xdr:row>
      <xdr:rowOff>72551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93502"/>
          <a:ext cx="889000" cy="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72551</xdr:rowOff>
    </xdr:from>
    <xdr:to>
      <xdr:col>71</xdr:col>
      <xdr:colOff>177800</xdr:colOff>
      <xdr:row>98</xdr:row>
      <xdr:rowOff>83359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74651"/>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90381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148523</xdr:rowOff>
    </xdr:from>
    <xdr:to>
      <xdr:col>85</xdr:col>
      <xdr:colOff>177800</xdr:colOff>
      <xdr:row>98</xdr:row>
      <xdr:rowOff>78673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105697</xdr:rowOff>
    </xdr:from>
    <xdr:to>
      <xdr:col>81</xdr:col>
      <xdr:colOff>101600</xdr:colOff>
      <xdr:row>98</xdr:row>
      <xdr:rowOff>35847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52374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112052</xdr:rowOff>
    </xdr:from>
    <xdr:to>
      <xdr:col>76</xdr:col>
      <xdr:colOff>165100</xdr:colOff>
      <xdr:row>98</xdr:row>
      <xdr:rowOff>42202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58729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21751</xdr:rowOff>
    </xdr:from>
    <xdr:to>
      <xdr:col>72</xdr:col>
      <xdr:colOff>38100</xdr:colOff>
      <xdr:row>98</xdr:row>
      <xdr:rowOff>123351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32559</xdr:rowOff>
    </xdr:from>
    <xdr:to>
      <xdr:col>67</xdr:col>
      <xdr:colOff>101600</xdr:colOff>
      <xdr:row>98</xdr:row>
      <xdr:rowOff>134159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69389</xdr:rowOff>
    </xdr:from>
    <xdr:to>
      <xdr:col>116</xdr:col>
      <xdr:colOff>63500</xdr:colOff>
      <xdr:row>39</xdr:row>
      <xdr:rowOff>81440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55939"/>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69389</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5593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38385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30640</xdr:rowOff>
    </xdr:from>
    <xdr:to>
      <xdr:col>116</xdr:col>
      <xdr:colOff>114300</xdr:colOff>
      <xdr:row>39</xdr:row>
      <xdr:rowOff>132240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117017</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3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18589</xdr:rowOff>
    </xdr:from>
    <xdr:to>
      <xdr:col>112</xdr:col>
      <xdr:colOff>38100</xdr:colOff>
      <xdr:row>39</xdr:row>
      <xdr:rowOff>120189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111316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9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31610</xdr:rowOff>
    </xdr:from>
    <xdr:to>
      <xdr:col>116</xdr:col>
      <xdr:colOff>63500</xdr:colOff>
      <xdr:row>59</xdr:row>
      <xdr:rowOff>38049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7160"/>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37402</xdr:rowOff>
    </xdr:from>
    <xdr:to>
      <xdr:col>111</xdr:col>
      <xdr:colOff>177800</xdr:colOff>
      <xdr:row>59</xdr:row>
      <xdr:rowOff>38049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295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37402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257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35116</xdr:rowOff>
    </xdr:from>
    <xdr:to>
      <xdr:col>102</xdr:col>
      <xdr:colOff>114300</xdr:colOff>
      <xdr:row>59</xdr:row>
      <xdr:rowOff>37020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066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152260</xdr:rowOff>
    </xdr:from>
    <xdr:to>
      <xdr:col>116</xdr:col>
      <xdr:colOff>114300</xdr:colOff>
      <xdr:row>59</xdr:row>
      <xdr:rowOff>82410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67187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158699</xdr:rowOff>
    </xdr:from>
    <xdr:to>
      <xdr:col>112</xdr:col>
      <xdr:colOff>38100</xdr:colOff>
      <xdr:row>59</xdr:row>
      <xdr:rowOff>88849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79976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158052</xdr:rowOff>
    </xdr:from>
    <xdr:to>
      <xdr:col>107</xdr:col>
      <xdr:colOff>101600</xdr:colOff>
      <xdr:row>59</xdr:row>
      <xdr:rowOff>88202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79329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157670</xdr:rowOff>
    </xdr:from>
    <xdr:to>
      <xdr:col>102</xdr:col>
      <xdr:colOff>165100</xdr:colOff>
      <xdr:row>59</xdr:row>
      <xdr:rowOff>87820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78947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155766</xdr:rowOff>
    </xdr:from>
    <xdr:to>
      <xdr:col>98</xdr:col>
      <xdr:colOff>38100</xdr:colOff>
      <xdr:row>59</xdr:row>
      <xdr:rowOff>85916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77043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55690</xdr:rowOff>
    </xdr:from>
    <xdr:to>
      <xdr:col>116</xdr:col>
      <xdr:colOff>63500</xdr:colOff>
      <xdr:row>77</xdr:row>
      <xdr:rowOff>63652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57340"/>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63652</xdr:rowOff>
    </xdr:from>
    <xdr:to>
      <xdr:col>111</xdr:col>
      <xdr:colOff>177800</xdr:colOff>
      <xdr:row>77</xdr:row>
      <xdr:rowOff>87674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65302"/>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87674</xdr:rowOff>
    </xdr:from>
    <xdr:to>
      <xdr:col>107</xdr:col>
      <xdr:colOff>50800</xdr:colOff>
      <xdr:row>77</xdr:row>
      <xdr:rowOff>117908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89324"/>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98609</xdr:rowOff>
    </xdr:from>
    <xdr:to>
      <xdr:col>102</xdr:col>
      <xdr:colOff>114300</xdr:colOff>
      <xdr:row>77</xdr:row>
      <xdr:rowOff>117908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957359"/>
          <a:ext cx="889000" cy="3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4890</xdr:rowOff>
    </xdr:from>
    <xdr:to>
      <xdr:col>116</xdr:col>
      <xdr:colOff>114300</xdr:colOff>
      <xdr:row>77</xdr:row>
      <xdr:rowOff>106490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154767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12852</xdr:rowOff>
    </xdr:from>
    <xdr:to>
      <xdr:col>112</xdr:col>
      <xdr:colOff>38100</xdr:colOff>
      <xdr:row>77</xdr:row>
      <xdr:rowOff>114452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105579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36874</xdr:rowOff>
    </xdr:from>
    <xdr:to>
      <xdr:col>107</xdr:col>
      <xdr:colOff>101600</xdr:colOff>
      <xdr:row>77</xdr:row>
      <xdr:rowOff>138474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129601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67108</xdr:rowOff>
    </xdr:from>
    <xdr:to>
      <xdr:col>102</xdr:col>
      <xdr:colOff>165100</xdr:colOff>
      <xdr:row>77</xdr:row>
      <xdr:rowOff>168708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159835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47809</xdr:rowOff>
    </xdr:from>
    <xdr:to>
      <xdr:col>98</xdr:col>
      <xdr:colOff>38100</xdr:colOff>
      <xdr:row>75</xdr:row>
      <xdr:rowOff>149409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140536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9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708,527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124,455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年度から上昇傾向にあり、高止まりしている。さらに、令和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年度以降、類似団体平均と比べて高い水準の状態が続いている。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98,436</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％増となっている。これは、市営新体育館整備事業等の大型投資的事業によるものであり、類似団体と比較しても一人当たりコストが高い状況となっている。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今後も事業の取捨選択を徹底し、精査していくことで、事業費の減少を目指すこととしている。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28,089
27,459
143.69
18,633,748
18,060,104
441,402
9,216,907
17,893,992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161417</xdr:rowOff>
    </xdr:from>
    <xdr:to>
      <xdr:col>24</xdr:col>
      <xdr:colOff>63500</xdr:colOff>
      <xdr:row>35</xdr:row>
      <xdr:rowOff>16256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071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146939</xdr:rowOff>
    </xdr:from>
    <xdr:to>
      <xdr:col>19</xdr:col>
      <xdr:colOff>177800</xdr:colOff>
      <xdr:row>34</xdr:row>
      <xdr:rowOff>161417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623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146939</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623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157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71010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110617</xdr:rowOff>
    </xdr:from>
    <xdr:to>
      <xdr:col>20</xdr:col>
      <xdr:colOff>38100</xdr:colOff>
      <xdr:row>35</xdr:row>
      <xdr:rowOff>40767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57294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96139</xdr:rowOff>
    </xdr:from>
    <xdr:to>
      <xdr:col>15</xdr:col>
      <xdr:colOff>101600</xdr:colOff>
      <xdr:row>35</xdr:row>
      <xdr:rowOff>26289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168148</xdr:rowOff>
    </xdr:from>
    <xdr:to>
      <xdr:col>10</xdr:col>
      <xdr:colOff>165100</xdr:colOff>
      <xdr:row>35</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141478</xdr:rowOff>
    </xdr:from>
    <xdr:to>
      <xdr:col>6</xdr:col>
      <xdr:colOff>38100</xdr:colOff>
      <xdr:row>35</xdr:row>
      <xdr:rowOff>71628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62755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170089</xdr:rowOff>
    </xdr:from>
    <xdr:to>
      <xdr:col>24</xdr:col>
      <xdr:colOff>63500</xdr:colOff>
      <xdr:row>57</xdr:row>
      <xdr:rowOff>6998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1289"/>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6998</xdr:rowOff>
    </xdr:from>
    <xdr:to>
      <xdr:col>19</xdr:col>
      <xdr:colOff>177800</xdr:colOff>
      <xdr:row>57</xdr:row>
      <xdr:rowOff>14504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964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58486</xdr:rowOff>
    </xdr:from>
    <xdr:to>
      <xdr:col>15</xdr:col>
      <xdr:colOff>50800</xdr:colOff>
      <xdr:row>57</xdr:row>
      <xdr:rowOff>14504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8236"/>
          <a:ext cx="889000" cy="2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58486</xdr:rowOff>
    </xdr:from>
    <xdr:to>
      <xdr:col>10</xdr:col>
      <xdr:colOff>114300</xdr:colOff>
      <xdr:row>57</xdr:row>
      <xdr:rowOff>98350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8236"/>
          <a:ext cx="889000" cy="38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119289</xdr:rowOff>
    </xdr:from>
    <xdr:to>
      <xdr:col>24</xdr:col>
      <xdr:colOff>114300</xdr:colOff>
      <xdr:row>57</xdr:row>
      <xdr:rowOff>49439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142166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127648</xdr:rowOff>
    </xdr:from>
    <xdr:to>
      <xdr:col>20</xdr:col>
      <xdr:colOff>38100</xdr:colOff>
      <xdr:row>57</xdr:row>
      <xdr:rowOff>57798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74325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135154</xdr:rowOff>
    </xdr:from>
    <xdr:to>
      <xdr:col>15</xdr:col>
      <xdr:colOff>101600</xdr:colOff>
      <xdr:row>57</xdr:row>
      <xdr:rowOff>65304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7686</xdr:rowOff>
    </xdr:from>
    <xdr:to>
      <xdr:col>10</xdr:col>
      <xdr:colOff>165100</xdr:colOff>
      <xdr:row>55</xdr:row>
      <xdr:rowOff>109286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100413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47550</xdr:rowOff>
    </xdr:from>
    <xdr:to>
      <xdr:col>6</xdr:col>
      <xdr:colOff>38100</xdr:colOff>
      <xdr:row>57</xdr:row>
      <xdr:rowOff>149150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140277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102983</xdr:rowOff>
    </xdr:from>
    <xdr:to>
      <xdr:col>24</xdr:col>
      <xdr:colOff>63500</xdr:colOff>
      <xdr:row>76</xdr:row>
      <xdr:rowOff>168830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1733"/>
          <a:ext cx="838200" cy="2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77020</xdr:rowOff>
    </xdr:from>
    <xdr:to>
      <xdr:col>19</xdr:col>
      <xdr:colOff>177800</xdr:colOff>
      <xdr:row>76</xdr:row>
      <xdr:rowOff>168830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7220"/>
          <a:ext cx="889000" cy="9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77020</xdr:rowOff>
    </xdr:from>
    <xdr:to>
      <xdr:col>15</xdr:col>
      <xdr:colOff>50800</xdr:colOff>
      <xdr:row>78</xdr:row>
      <xdr:rowOff>11531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7220"/>
          <a:ext cx="889000" cy="2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11531</xdr:rowOff>
    </xdr:from>
    <xdr:to>
      <xdr:col>10</xdr:col>
      <xdr:colOff>114300</xdr:colOff>
      <xdr:row>78</xdr:row>
      <xdr:rowOff>65787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4631"/>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52183</xdr:rowOff>
    </xdr:from>
    <xdr:to>
      <xdr:col>24</xdr:col>
      <xdr:colOff>114300</xdr:colOff>
      <xdr:row>75</xdr:row>
      <xdr:rowOff>153783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30610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118030</xdr:rowOff>
    </xdr:from>
    <xdr:to>
      <xdr:col>20</xdr:col>
      <xdr:colOff>38100</xdr:colOff>
      <xdr:row>77</xdr:row>
      <xdr:rowOff>48180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39307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26220</xdr:rowOff>
    </xdr:from>
    <xdr:to>
      <xdr:col>15</xdr:col>
      <xdr:colOff>101600</xdr:colOff>
      <xdr:row>76</xdr:row>
      <xdr:rowOff>127820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118947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132181</xdr:rowOff>
    </xdr:from>
    <xdr:to>
      <xdr:col>10</xdr:col>
      <xdr:colOff>165100</xdr:colOff>
      <xdr:row>78</xdr:row>
      <xdr:rowOff>62331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53458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14987</xdr:rowOff>
    </xdr:from>
    <xdr:to>
      <xdr:col>6</xdr:col>
      <xdr:colOff>38100</xdr:colOff>
      <xdr:row>78</xdr:row>
      <xdr:rowOff>116587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107714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15818</xdr:rowOff>
    </xdr:from>
    <xdr:to>
      <xdr:col>24</xdr:col>
      <xdr:colOff>63500</xdr:colOff>
      <xdr:row>94</xdr:row>
      <xdr:rowOff>149701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32118"/>
          <a:ext cx="8382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149701</xdr:rowOff>
    </xdr:from>
    <xdr:to>
      <xdr:col>19</xdr:col>
      <xdr:colOff>177800</xdr:colOff>
      <xdr:row>94</xdr:row>
      <xdr:rowOff>162540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66001"/>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162540</xdr:rowOff>
    </xdr:from>
    <xdr:to>
      <xdr:col>15</xdr:col>
      <xdr:colOff>50800</xdr:colOff>
      <xdr:row>95</xdr:row>
      <xdr:rowOff>142005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78840"/>
          <a:ext cx="889000" cy="1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142005</xdr:rowOff>
    </xdr:from>
    <xdr:to>
      <xdr:col>10</xdr:col>
      <xdr:colOff>114300</xdr:colOff>
      <xdr:row>95</xdr:row>
      <xdr:rowOff>158883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2975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92594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136468</xdr:rowOff>
    </xdr:from>
    <xdr:to>
      <xdr:col>24</xdr:col>
      <xdr:colOff>114300</xdr:colOff>
      <xdr:row>94</xdr:row>
      <xdr:rowOff>66618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159345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98901</xdr:rowOff>
    </xdr:from>
    <xdr:to>
      <xdr:col>20</xdr:col>
      <xdr:colOff>38100</xdr:colOff>
      <xdr:row>95</xdr:row>
      <xdr:rowOff>29051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45578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111740</xdr:rowOff>
    </xdr:from>
    <xdr:to>
      <xdr:col>15</xdr:col>
      <xdr:colOff>101600</xdr:colOff>
      <xdr:row>95</xdr:row>
      <xdr:rowOff>41890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58417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91205</xdr:rowOff>
    </xdr:from>
    <xdr:to>
      <xdr:col>10</xdr:col>
      <xdr:colOff>165100</xdr:colOff>
      <xdr:row>96</xdr:row>
      <xdr:rowOff>21355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108083</xdr:rowOff>
    </xdr:from>
    <xdr:to>
      <xdr:col>6</xdr:col>
      <xdr:colOff>38100</xdr:colOff>
      <xdr:row>96</xdr:row>
      <xdr:rowOff>38233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29360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148844</xdr:rowOff>
    </xdr:from>
    <xdr:to>
      <xdr:col>55</xdr:col>
      <xdr:colOff>0</xdr:colOff>
      <xdr:row>38</xdr:row>
      <xdr:rowOff>7438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92494"/>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148844</xdr:rowOff>
    </xdr:from>
    <xdr:to>
      <xdr:col>50</xdr:col>
      <xdr:colOff>114300</xdr:colOff>
      <xdr:row>38</xdr:row>
      <xdr:rowOff>3846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9249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3846</xdr:rowOff>
    </xdr:from>
    <xdr:to>
      <xdr:col>45</xdr:col>
      <xdr:colOff>177800</xdr:colOff>
      <xdr:row>38</xdr:row>
      <xdr:rowOff>77651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1894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77651</xdr:rowOff>
    </xdr:from>
    <xdr:to>
      <xdr:col>41</xdr:col>
      <xdr:colOff>50800</xdr:colOff>
      <xdr:row>38</xdr:row>
      <xdr:rowOff>91694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9275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128089</xdr:rowOff>
    </xdr:from>
    <xdr:to>
      <xdr:col>55</xdr:col>
      <xdr:colOff>50800</xdr:colOff>
      <xdr:row>38</xdr:row>
      <xdr:rowOff>58238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106516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5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19321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124496</xdr:rowOff>
    </xdr:from>
    <xdr:to>
      <xdr:col>46</xdr:col>
      <xdr:colOff>38100</xdr:colOff>
      <xdr:row>38</xdr:row>
      <xdr:rowOff>54646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45773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26851</xdr:rowOff>
    </xdr:from>
    <xdr:to>
      <xdr:col>41</xdr:col>
      <xdr:colOff>101600</xdr:colOff>
      <xdr:row>38</xdr:row>
      <xdr:rowOff>128451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119578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57176</xdr:rowOff>
    </xdr:from>
    <xdr:to>
      <xdr:col>55</xdr:col>
      <xdr:colOff>0</xdr:colOff>
      <xdr:row>56</xdr:row>
      <xdr:rowOff>73368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5837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73368</xdr:rowOff>
    </xdr:from>
    <xdr:to>
      <xdr:col>50</xdr:col>
      <xdr:colOff>114300</xdr:colOff>
      <xdr:row>56</xdr:row>
      <xdr:rowOff>106667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74568"/>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99581</xdr:rowOff>
    </xdr:from>
    <xdr:to>
      <xdr:col>45</xdr:col>
      <xdr:colOff>177800</xdr:colOff>
      <xdr:row>56</xdr:row>
      <xdr:rowOff>106667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0078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99581</xdr:rowOff>
    </xdr:from>
    <xdr:to>
      <xdr:col>41</xdr:col>
      <xdr:colOff>50800</xdr:colOff>
      <xdr:row>56</xdr:row>
      <xdr:rowOff>143853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00781"/>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6376</xdr:rowOff>
    </xdr:from>
    <xdr:to>
      <xdr:col>55</xdr:col>
      <xdr:colOff>50800</xdr:colOff>
      <xdr:row>56</xdr:row>
      <xdr:rowOff>107976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29253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22568</xdr:rowOff>
    </xdr:from>
    <xdr:to>
      <xdr:col>50</xdr:col>
      <xdr:colOff>165100</xdr:colOff>
      <xdr:row>56</xdr:row>
      <xdr:rowOff>124168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140695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55867</xdr:rowOff>
    </xdr:from>
    <xdr:to>
      <xdr:col>46</xdr:col>
      <xdr:colOff>38100</xdr:colOff>
      <xdr:row>56</xdr:row>
      <xdr:rowOff>157467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48781</xdr:rowOff>
    </xdr:from>
    <xdr:to>
      <xdr:col>41</xdr:col>
      <xdr:colOff>101600</xdr:colOff>
      <xdr:row>56</xdr:row>
      <xdr:rowOff>150381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141508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93053</xdr:rowOff>
    </xdr:from>
    <xdr:to>
      <xdr:col>36</xdr:col>
      <xdr:colOff>165100</xdr:colOff>
      <xdr:row>57</xdr:row>
      <xdr:rowOff>23203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14330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108210</xdr:rowOff>
    </xdr:from>
    <xdr:to>
      <xdr:col>55</xdr:col>
      <xdr:colOff>0</xdr:colOff>
      <xdr:row>77</xdr:row>
      <xdr:rowOff>2293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38410"/>
          <a:ext cx="8382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108210</xdr:rowOff>
    </xdr:from>
    <xdr:to>
      <xdr:col>50</xdr:col>
      <xdr:colOff>114300</xdr:colOff>
      <xdr:row>78</xdr:row>
      <xdr:rowOff>35877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38410"/>
          <a:ext cx="889000" cy="27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30905</xdr:rowOff>
    </xdr:from>
    <xdr:to>
      <xdr:col>45</xdr:col>
      <xdr:colOff>177800</xdr:colOff>
      <xdr:row>78</xdr:row>
      <xdr:rowOff>35877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32555"/>
          <a:ext cx="889000" cy="17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30905</xdr:rowOff>
    </xdr:from>
    <xdr:to>
      <xdr:col>41</xdr:col>
      <xdr:colOff>50800</xdr:colOff>
      <xdr:row>78</xdr:row>
      <xdr:rowOff>98343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32555"/>
          <a:ext cx="889000" cy="23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122943</xdr:rowOff>
    </xdr:from>
    <xdr:to>
      <xdr:col>55</xdr:col>
      <xdr:colOff>50800</xdr:colOff>
      <xdr:row>77</xdr:row>
      <xdr:rowOff>53093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145820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57410</xdr:rowOff>
    </xdr:from>
    <xdr:to>
      <xdr:col>50</xdr:col>
      <xdr:colOff>165100</xdr:colOff>
      <xdr:row>76</xdr:row>
      <xdr:rowOff>159010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156527</xdr:rowOff>
    </xdr:from>
    <xdr:to>
      <xdr:col>46</xdr:col>
      <xdr:colOff>38100</xdr:colOff>
      <xdr:row>78</xdr:row>
      <xdr:rowOff>86677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77804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151555</xdr:rowOff>
    </xdr:from>
    <xdr:to>
      <xdr:col>41</xdr:col>
      <xdr:colOff>101600</xdr:colOff>
      <xdr:row>77</xdr:row>
      <xdr:rowOff>81705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72832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47543</xdr:rowOff>
    </xdr:from>
    <xdr:to>
      <xdr:col>36</xdr:col>
      <xdr:colOff>165100</xdr:colOff>
      <xdr:row>78</xdr:row>
      <xdr:rowOff>149143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140270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155842</xdr:rowOff>
    </xdr:from>
    <xdr:to>
      <xdr:col>55</xdr:col>
      <xdr:colOff>0</xdr:colOff>
      <xdr:row>97</xdr:row>
      <xdr:rowOff>54102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15042"/>
          <a:ext cx="8382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54102</xdr:rowOff>
    </xdr:from>
    <xdr:to>
      <xdr:col>50</xdr:col>
      <xdr:colOff>114300</xdr:colOff>
      <xdr:row>97</xdr:row>
      <xdr:rowOff>76555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84752"/>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76555</xdr:rowOff>
    </xdr:from>
    <xdr:to>
      <xdr:col>45</xdr:col>
      <xdr:colOff>177800</xdr:colOff>
      <xdr:row>97</xdr:row>
      <xdr:rowOff>132156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07205"/>
          <a:ext cx="8890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71259</xdr:rowOff>
    </xdr:from>
    <xdr:to>
      <xdr:col>41</xdr:col>
      <xdr:colOff>50800</xdr:colOff>
      <xdr:row>97</xdr:row>
      <xdr:rowOff>132156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01909"/>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105042</xdr:rowOff>
    </xdr:from>
    <xdr:to>
      <xdr:col>55</xdr:col>
      <xdr:colOff>50800</xdr:colOff>
      <xdr:row>97</xdr:row>
      <xdr:rowOff>35192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127919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3302</xdr:rowOff>
    </xdr:from>
    <xdr:to>
      <xdr:col>50</xdr:col>
      <xdr:colOff>165100</xdr:colOff>
      <xdr:row>97</xdr:row>
      <xdr:rowOff>104902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96029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25755</xdr:rowOff>
    </xdr:from>
    <xdr:to>
      <xdr:col>46</xdr:col>
      <xdr:colOff>38100</xdr:colOff>
      <xdr:row>97</xdr:row>
      <xdr:rowOff>127355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118482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81356</xdr:rowOff>
    </xdr:from>
    <xdr:to>
      <xdr:col>41</xdr:col>
      <xdr:colOff>101600</xdr:colOff>
      <xdr:row>98</xdr:row>
      <xdr:rowOff>11506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20459</xdr:rowOff>
    </xdr:from>
    <xdr:to>
      <xdr:col>36</xdr:col>
      <xdr:colOff>165100</xdr:colOff>
      <xdr:row>97</xdr:row>
      <xdr:rowOff>122059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138586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20186</xdr:rowOff>
    </xdr:from>
    <xdr:to>
      <xdr:col>85</xdr:col>
      <xdr:colOff>127000</xdr:colOff>
      <xdr:row>38</xdr:row>
      <xdr:rowOff>31311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35286"/>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16365</xdr:rowOff>
    </xdr:from>
    <xdr:to>
      <xdr:col>81</xdr:col>
      <xdr:colOff>50800</xdr:colOff>
      <xdr:row>38</xdr:row>
      <xdr:rowOff>20186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3146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16365</xdr:rowOff>
    </xdr:from>
    <xdr:to>
      <xdr:col>76</xdr:col>
      <xdr:colOff>114300</xdr:colOff>
      <xdr:row>38</xdr:row>
      <xdr:rowOff>22265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31465"/>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6350</xdr:rowOff>
    </xdr:from>
    <xdr:to>
      <xdr:col>71</xdr:col>
      <xdr:colOff>177800</xdr:colOff>
      <xdr:row>38</xdr:row>
      <xdr:rowOff>22265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21450"/>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66449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151961</xdr:rowOff>
    </xdr:from>
    <xdr:to>
      <xdr:col>85</xdr:col>
      <xdr:colOff>177800</xdr:colOff>
      <xdr:row>38</xdr:row>
      <xdr:rowOff>82111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140836</xdr:rowOff>
    </xdr:from>
    <xdr:to>
      <xdr:col>81</xdr:col>
      <xdr:colOff>101600</xdr:colOff>
      <xdr:row>38</xdr:row>
      <xdr:rowOff>70986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87513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137015</xdr:rowOff>
    </xdr:from>
    <xdr:to>
      <xdr:col>76</xdr:col>
      <xdr:colOff>165100</xdr:colOff>
      <xdr:row>38</xdr:row>
      <xdr:rowOff>67165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83692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142915</xdr:rowOff>
    </xdr:from>
    <xdr:to>
      <xdr:col>72</xdr:col>
      <xdr:colOff>38100</xdr:colOff>
      <xdr:row>38</xdr:row>
      <xdr:rowOff>73065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64192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48277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27272</xdr:rowOff>
    </xdr:from>
    <xdr:to>
      <xdr:col>85</xdr:col>
      <xdr:colOff>127000</xdr:colOff>
      <xdr:row>57</xdr:row>
      <xdr:rowOff>67876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28472"/>
          <a:ext cx="838200" cy="2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67876</xdr:rowOff>
    </xdr:from>
    <xdr:to>
      <xdr:col>81</xdr:col>
      <xdr:colOff>50800</xdr:colOff>
      <xdr:row>57</xdr:row>
      <xdr:rowOff>107369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40526"/>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167480</xdr:rowOff>
    </xdr:from>
    <xdr:to>
      <xdr:col>76</xdr:col>
      <xdr:colOff>114300</xdr:colOff>
      <xdr:row>57</xdr:row>
      <xdr:rowOff>107369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68680"/>
          <a:ext cx="889000" cy="1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167480</xdr:rowOff>
    </xdr:from>
    <xdr:to>
      <xdr:col>71</xdr:col>
      <xdr:colOff>177800</xdr:colOff>
      <xdr:row>57</xdr:row>
      <xdr:rowOff>126866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68680"/>
          <a:ext cx="8890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39384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147922</xdr:rowOff>
    </xdr:from>
    <xdr:to>
      <xdr:col>85</xdr:col>
      <xdr:colOff>177800</xdr:colOff>
      <xdr:row>56</xdr:row>
      <xdr:rowOff>78072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170799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17076</xdr:rowOff>
    </xdr:from>
    <xdr:to>
      <xdr:col>81</xdr:col>
      <xdr:colOff>101600</xdr:colOff>
      <xdr:row>57</xdr:row>
      <xdr:rowOff>118676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135203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6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56569</xdr:rowOff>
    </xdr:from>
    <xdr:to>
      <xdr:col>76</xdr:col>
      <xdr:colOff>165100</xdr:colOff>
      <xdr:row>57</xdr:row>
      <xdr:rowOff>158169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3246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116680</xdr:rowOff>
    </xdr:from>
    <xdr:to>
      <xdr:col>72</xdr:col>
      <xdr:colOff>38100</xdr:colOff>
      <xdr:row>57</xdr:row>
      <xdr:rowOff>46830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63357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76066</xdr:rowOff>
    </xdr:from>
    <xdr:to>
      <xdr:col>67</xdr:col>
      <xdr:colOff>101600</xdr:colOff>
      <xdr:row>58</xdr:row>
      <xdr:rowOff>6216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168793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34886</xdr:rowOff>
    </xdr:from>
    <xdr:to>
      <xdr:col>85</xdr:col>
      <xdr:colOff>127000</xdr:colOff>
      <xdr:row>79</xdr:row>
      <xdr:rowOff>36564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9436"/>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36564</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111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160922</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3402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127736</xdr:rowOff>
    </xdr:from>
    <xdr:to>
      <xdr:col>71</xdr:col>
      <xdr:colOff>177800</xdr:colOff>
      <xdr:row>78</xdr:row>
      <xdr:rowOff>160922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00836"/>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155536</xdr:rowOff>
    </xdr:from>
    <xdr:to>
      <xdr:col>85</xdr:col>
      <xdr:colOff>177800</xdr:colOff>
      <xdr:row>79</xdr:row>
      <xdr:rowOff>85686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70463</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157214</xdr:rowOff>
    </xdr:from>
    <xdr:to>
      <xdr:col>81</xdr:col>
      <xdr:colOff>101600</xdr:colOff>
      <xdr:row>79</xdr:row>
      <xdr:rowOff>87364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78491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2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110122</xdr:rowOff>
    </xdr:from>
    <xdr:to>
      <xdr:col>72</xdr:col>
      <xdr:colOff>38100</xdr:colOff>
      <xdr:row>79</xdr:row>
      <xdr:rowOff>40272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31399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76936</xdr:rowOff>
    </xdr:from>
    <xdr:to>
      <xdr:col>67</xdr:col>
      <xdr:colOff>101600</xdr:colOff>
      <xdr:row>79</xdr:row>
      <xdr:rowOff>7086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169663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161023</xdr:rowOff>
    </xdr:from>
    <xdr:to>
      <xdr:col>85</xdr:col>
      <xdr:colOff>127000</xdr:colOff>
      <xdr:row>94</xdr:row>
      <xdr:rowOff>83502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05873"/>
          <a:ext cx="838200" cy="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83502</xdr:rowOff>
    </xdr:from>
    <xdr:to>
      <xdr:col>81</xdr:col>
      <xdr:colOff>50800</xdr:colOff>
      <xdr:row>94</xdr:row>
      <xdr:rowOff>155575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99802"/>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155575</xdr:rowOff>
    </xdr:from>
    <xdr:to>
      <xdr:col>76</xdr:col>
      <xdr:colOff>114300</xdr:colOff>
      <xdr:row>95</xdr:row>
      <xdr:rowOff>29514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71875"/>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29514</xdr:rowOff>
    </xdr:from>
    <xdr:to>
      <xdr:col>71</xdr:col>
      <xdr:colOff>177800</xdr:colOff>
      <xdr:row>95</xdr:row>
      <xdr:rowOff>93890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17264"/>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110223</xdr:rowOff>
    </xdr:from>
    <xdr:to>
      <xdr:col>85</xdr:col>
      <xdr:colOff>177800</xdr:colOff>
      <xdr:row>94</xdr:row>
      <xdr:rowOff>40373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133100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32702</xdr:rowOff>
    </xdr:from>
    <xdr:to>
      <xdr:col>81</xdr:col>
      <xdr:colOff>101600</xdr:colOff>
      <xdr:row>94</xdr:row>
      <xdr:rowOff>134302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150829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104775</xdr:rowOff>
    </xdr:from>
    <xdr:to>
      <xdr:col>76</xdr:col>
      <xdr:colOff>165100</xdr:colOff>
      <xdr:row>95</xdr:row>
      <xdr:rowOff>34925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51452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150164</xdr:rowOff>
    </xdr:from>
    <xdr:to>
      <xdr:col>72</xdr:col>
      <xdr:colOff>38100</xdr:colOff>
      <xdr:row>95</xdr:row>
      <xdr:rowOff>80314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71441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3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43090</xdr:rowOff>
    </xdr:from>
    <xdr:to>
      <xdr:col>67</xdr:col>
      <xdr:colOff>101600</xdr:colOff>
      <xdr:row>95</xdr:row>
      <xdr:rowOff>144690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135817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182,623</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％増加している。これは、保育園の民営化に伴う補助金や物価高騰対策事業の実施によるものである。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66,503</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円となっている。類似団体平均と比べて高い水準にあるのは、新型コロナウイルスワクチン接種事業に係る国庫支出金償還金が増嵩したことが要因となっている。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土木費は、道路改良事業で事業費に増減があったものの、公営住宅の改修事業費の増により前年度に比べ住民一人あたり</a:t>
          </a:r>
          <a:r>
            <a:rPr kumimoji="1" lang="en-US" altLang="ja-JP" sz="1300">
              <a:latin typeface="ＭＳ Ｐゴシック" panose="020B0600070205080204" pitchFamily="50" charset="-128"/>
              <a:ea typeface="ＭＳ Ｐゴシック" panose="020B0600070205080204" pitchFamily="50" charset="-128"/>
            </a:rPr>
            <a:t>5,489</a:t>
          </a:r>
          <a:r>
            <a:rPr kumimoji="1" lang="ja-JP" altLang="en-US" sz="1300">
              <a:latin typeface="ＭＳ Ｐゴシック" panose="020B0600070205080204" pitchFamily="50" charset="-128"/>
              <a:ea typeface="ＭＳ Ｐゴシック" panose="020B0600070205080204" pitchFamily="50" charset="-128"/>
            </a:rPr>
            <a:t>円増加し、類似団体平均も上回っている。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83,828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年度からの市営新体育館整備事業や総合運動場整備事業の増のため普通建設事業費等が増加していることが主な要因である。 </a:t>
          </a:r>
        </a:p>
        <a:p>
          <a:r>
            <a:rPr kumimoji="1" lang="ja-JP" altLang="en-US" sz="1300">
              <a:latin typeface="ＭＳ Ｐゴシック" panose="020B0600070205080204" pitchFamily="50" charset="-128"/>
              <a:ea typeface="ＭＳ Ｐゴシック" panose="020B0600070205080204" pitchFamily="50" charset="-128"/>
            </a:rPr>
            <a:t>　公債費は、令和元年度に起債した減収補てん債等の償還を開始したことや繰上償還を行ったことで元利償還金が増加したため、類似団体平均を上回り、前年度から住民一人当たり</a:t>
          </a:r>
          <a:r>
            <a:rPr kumimoji="1" lang="en-US" altLang="ja-JP" sz="1300">
              <a:latin typeface="ＭＳ Ｐゴシック" panose="020B0600070205080204" pitchFamily="50" charset="-128"/>
              <a:ea typeface="ＭＳ Ｐゴシック" panose="020B0600070205080204" pitchFamily="50" charset="-128"/>
            </a:rPr>
            <a:t>14,507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今後も大規模な投資的事業が継続することから教育費や公債費等の増加傾向が見込まれるため、事業の見直し等による経費の抑制に努め、健全な財政運営を図っていく。。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大型投資的事業が始まったことや物価高騰に対応するための経済対策・生活支援などの実施により，単年度収支が赤字となり、歳計剰余金の積み立てに加えて繰上償還を行ったものの、財政調整基金を取崩したことにより実質単年度収支は</a:t>
          </a:r>
          <a:r>
            <a:rPr kumimoji="1" lang="en-US" altLang="ja-JP" sz="1400">
              <a:latin typeface="ＭＳ ゴシック" pitchFamily="49" charset="-128"/>
              <a:ea typeface="ＭＳ ゴシック" pitchFamily="49" charset="-128"/>
            </a:rPr>
            <a:t>278,140</a:t>
          </a:r>
          <a:r>
            <a:rPr kumimoji="1" lang="ja-JP" altLang="en-US" sz="1400">
              <a:latin typeface="ＭＳ ゴシック" pitchFamily="49" charset="-128"/>
              <a:ea typeface="ＭＳ ゴシック" pitchFamily="49" charset="-128"/>
            </a:rPr>
            <a:t>千円の赤字となった。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年度の財政調整基金残高についても，取崩超過となったため、標準財政規模に占める割合では</a:t>
          </a:r>
          <a:r>
            <a:rPr kumimoji="1" lang="en-US" altLang="ja-JP" sz="1400">
              <a:latin typeface="ＭＳ ゴシック" pitchFamily="49" charset="-128"/>
              <a:ea typeface="ＭＳ ゴシック" pitchFamily="49" charset="-128"/>
            </a:rPr>
            <a:t>5.55</a:t>
          </a:r>
          <a:r>
            <a:rPr kumimoji="1" lang="ja-JP" altLang="en-US" sz="1400">
              <a:latin typeface="ＭＳ ゴシック" pitchFamily="49" charset="-128"/>
              <a:ea typeface="ＭＳ ゴシック" pitchFamily="49" charset="-128"/>
            </a:rPr>
            <a:t>ポイント減少している。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一般会計においては、市税等の減収により実質収支が減少したほか、簡易水道事業会計を除く</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会計においても物価高騰による経費の増等により同様の傾向にある。</a:t>
          </a:r>
        </a:p>
        <a:p>
          <a:r>
            <a:rPr kumimoji="1" lang="ja-JP" altLang="en-US" sz="1400">
              <a:latin typeface="ＭＳ ゴシック" pitchFamily="49" charset="-128"/>
              <a:ea typeface="ＭＳ ゴシック" pitchFamily="49" charset="-128"/>
            </a:rPr>
            <a:t>　こうしたことから全体として連結実質赤字比率に係る黒字額は前年度に比べて</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更なる収入確保を図り、歳出抑制に努めていく必要がある。特に、企業会計については一般会計からの繰出により経常収支の黒字化を達成していることから、独立採算制の原則に基づく財政運営を目指して、経営強化プランや経営戦略に基づき、財政の健全化等に取り組んでいるところで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年度の元利償還金の増については、令和元年度に発行した減収補てん債</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億円や令和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年度に発行した公共施設適正管理推進事業債</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千万円の償還を開始したことなどが要因である。</a:t>
          </a:r>
        </a:p>
        <a:p>
          <a:r>
            <a:rPr kumimoji="1" lang="ja-JP" altLang="en-US" sz="1200">
              <a:latin typeface="ＭＳ ゴシック" pitchFamily="49" charset="-128"/>
              <a:ea typeface="ＭＳ ゴシック" pitchFamily="49" charset="-128"/>
            </a:rPr>
            <a:t>　公営企業債の元利償還金に対する繰入金は下水道事業に係る繰入金が多くを占めているため、引き続き、下水道整備事業の年度毎の事業費を抑制する必要がある。</a:t>
          </a:r>
        </a:p>
        <a:p>
          <a:r>
            <a:rPr kumimoji="1" lang="ja-JP" altLang="en-US" sz="1200">
              <a:latin typeface="ＭＳ ゴシック" pitchFamily="49" charset="-128"/>
              <a:ea typeface="ＭＳ ゴシック" pitchFamily="49" charset="-128"/>
            </a:rPr>
            <a:t>　組合等の元利償還金に対する負担金等については、峡北広域行政事務組合の常備消防会計の公債費が減少したことで減となっているが、今後、新分署建設事業に係る地方債の償還による負担金の増加が見込まれている</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一般会計等に係る地方債の現在高については、大型の投資的事業が始まったことなどから前年度に比べて地方債発行額が増加したものの、繰上償還を実施したことにより</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また、組合等については、峡北広域行政事務組合の新庁舎建設にかかる負担金見込額が増加している。　</a:t>
          </a:r>
        </a:p>
        <a:p>
          <a:r>
            <a:rPr kumimoji="1" lang="ja-JP" altLang="en-US" sz="1400">
              <a:latin typeface="ＭＳ ゴシック" pitchFamily="49" charset="-128"/>
              <a:ea typeface="ＭＳ ゴシック" pitchFamily="49" charset="-128"/>
            </a:rPr>
            <a:t>　今後も、企業誘致による法人税の増収や税の徴収強化に努め、自主財源を確保していくとともに、新規投資的事業については十分に精査し、特定財源の確保や有利な起債の活用することで、引き続き健全な財政を堅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充当するため財政調整基金の取崩しを行ったが、その他特定目的基金に新たな基金を追加したことや寄附金等の増による財源をもとに積立を行ったことで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年度は、市税等の増収により財政調整基金の取崩しを行わなかったことに加え、公共施設整備基金等への積立や企業版ふるさと納税による積立を行ったことで残高は増加した。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応や物価高騰による経済対策・生活支援等に充当するため、財政調整基金を取崩しを行ったことや、地方債の繰上償還のために減債基金の取崩しを行ったことなどにより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に向けた改修や市営新体育館の建設事業など大規模な投資的事業が続くため、事業費の精査はもとより特定財源の確保に努め、必要に応じて基金の取崩しを適切に実施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基金の取崩しにおいては、今後の財政見通しを視野に入れ、慎重を期さなければならないと考えている。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また、基金に頼った財政運営から脱却するため、徹底した経費の削減と、既存事業・施設の見直しを進める。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　　：小中学校施設の整備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：都市計画事業の円滑な運営及び事業の促進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　：ふるさと応援寄附金を活用した地方創生を推進する魅力ある地域づくり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公共施設整備基金については、市営新体育館整備事業をはじめとする大規模投資的事業に充てるために積立てを行ってきたが、事業が開始したことから令和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年度は都市計画税や利子収入を積立てにより残高が増加したものの、令和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年度は都市計画事業に充当するため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百万円取崩したことなどから残高が減少している。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年度に設置した基金であるが、令和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年度は、今後、基金の使途に基づき計画的に事業に充当していくために積立てを行ったことで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公共施設整備基金については、今後も継続して施設の更新や道路等のインフラ設備の補修等の経費に充当する見込みである。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小中学校施設整備基金については、今後予定される小学校等の大規模改修等に充当する見込みである。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その他の基金については、財政見通しにより計画的な取崩しを行う。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年度は、前年度決算余剰金などの積立金を新型コロナウイルス感染症対策に充当するための取崩額が上回ったため、残高が減少している。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年度は、市税等の増収により財政調整基金の取崩しをせず、利子収入や前年度決算余剰金などの積立を行ったため残高が増加した。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年度は、新型コロナウイルス感染症対応や物価高騰による経済対策・生活支援等に充当するための取崩額が、前年度決算余剰金などの積立金を上回ったため、残高が減少している。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今後の財政予測により計画的な運用を行う。また、市税をはじめとする自主財源の確保により一層注力していく。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なお、今後予定されている大規模な事業の実施により中長期的に減少傾向が予想されるため、基金残高を調整することで、健全な財政運営に努める。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年度は、基金を取り崩さずに利子収入を積み立てたほか、次年度利率見直しのある市債の繰上償還に備えて、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万円を取崩したものの、利子収入及び繰上償還に備え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億円余りを積み立てたことより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年度は、利子収入に加えて地方交付税の臨時財政対策債償還基金費分を積み立てたものの、繰上償還のため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年度に地方債償還のピークを迎える見込みのため、それに備えて毎年度計画的に積立を行う予定である。また、地方債の借入には引き続き十分に注意する。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18633748</v>
      </c>
      <c r="BO4" s="371"/>
      <c r="BP4" s="371"/>
      <c r="BQ4" s="371"/>
      <c r="BR4" s="371"/>
      <c r="BS4" s="371"/>
      <c r="BT4" s="371"/>
      <c r="BU4" s="372"/>
      <c r="BV4" s="370">
        <v>17180945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5.7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18060104</v>
      </c>
      <c r="BO5" s="408"/>
      <c r="BP5" s="408"/>
      <c r="BQ5" s="408"/>
      <c r="BR5" s="408"/>
      <c r="BS5" s="408"/>
      <c r="BT5" s="408"/>
      <c r="BU5" s="409"/>
      <c r="BV5" s="407">
        <v>16540169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95.1</v>
      </c>
      <c r="CU5" s="405"/>
      <c r="CV5" s="405"/>
      <c r="CW5" s="405"/>
      <c r="CX5" s="405"/>
      <c r="CY5" s="405"/>
      <c r="CZ5" s="405"/>
      <c r="DA5" s="406"/>
      <c r="DB5" s="404">
        <v>86.7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573644</v>
      </c>
      <c r="BO6" s="408"/>
      <c r="BP6" s="408"/>
      <c r="BQ6" s="408"/>
      <c r="BR6" s="408"/>
      <c r="BS6" s="408"/>
      <c r="BT6" s="408"/>
      <c r="BU6" s="409"/>
      <c r="BV6" s="407">
        <v>640776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100.7</v>
      </c>
      <c r="CU6" s="445"/>
      <c r="CV6" s="445"/>
      <c r="CW6" s="445"/>
      <c r="CX6" s="445"/>
      <c r="CY6" s="445"/>
      <c r="CZ6" s="445"/>
      <c r="DA6" s="446"/>
      <c r="DB6" s="444">
        <v>88.5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132242</v>
      </c>
      <c r="BO7" s="408"/>
      <c r="BP7" s="408"/>
      <c r="BQ7" s="408"/>
      <c r="BR7" s="408"/>
      <c r="BS7" s="408"/>
      <c r="BT7" s="408"/>
      <c r="BU7" s="409"/>
      <c r="BV7" s="407">
        <v>133367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9216907</v>
      </c>
      <c r="CU7" s="408"/>
      <c r="CV7" s="408"/>
      <c r="CW7" s="408"/>
      <c r="CX7" s="408"/>
      <c r="CY7" s="408"/>
      <c r="CZ7" s="408"/>
      <c r="DA7" s="409"/>
      <c r="DB7" s="407">
        <v>8833335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441402</v>
      </c>
      <c r="BO8" s="408"/>
      <c r="BP8" s="408"/>
      <c r="BQ8" s="408"/>
      <c r="BR8" s="408"/>
      <c r="BS8" s="408"/>
      <c r="BT8" s="408"/>
      <c r="BU8" s="409"/>
      <c r="BV8" s="407">
        <v>507409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0.74</v>
      </c>
      <c r="CU8" s="448"/>
      <c r="CV8" s="448"/>
      <c r="CW8" s="448"/>
      <c r="CX8" s="448"/>
      <c r="CY8" s="448"/>
      <c r="CZ8" s="448"/>
      <c r="DA8" s="449"/>
      <c r="DB8" s="447">
        <v>0.71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29067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-66007</v>
      </c>
      <c r="BO9" s="408"/>
      <c r="BP9" s="408"/>
      <c r="BQ9" s="408"/>
      <c r="BR9" s="408"/>
      <c r="BS9" s="408"/>
      <c r="BT9" s="408"/>
      <c r="BU9" s="409"/>
      <c r="BV9" s="407">
        <v>128804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15.1</v>
      </c>
      <c r="CU9" s="405"/>
      <c r="CV9" s="405"/>
      <c r="CW9" s="405"/>
      <c r="CX9" s="405"/>
      <c r="CY9" s="405"/>
      <c r="CZ9" s="405"/>
      <c r="DA9" s="406"/>
      <c r="DB9" s="404">
        <v>14.2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30680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270234</v>
      </c>
      <c r="BO10" s="408"/>
      <c r="BP10" s="408"/>
      <c r="BQ10" s="408"/>
      <c r="BR10" s="408"/>
      <c r="BS10" s="408"/>
      <c r="BT10" s="408"/>
      <c r="BU10" s="409"/>
      <c r="BV10" s="407">
        <v>439665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194548</v>
      </c>
      <c r="BO11" s="408"/>
      <c r="BP11" s="408"/>
      <c r="BQ11" s="408"/>
      <c r="BR11" s="408"/>
      <c r="BS11" s="408"/>
      <c r="BT11" s="408"/>
      <c r="BU11" s="409"/>
      <c r="BV11" s="407">
        <v>93091</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28089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676915</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27459</v>
      </c>
      <c r="S13" s="492"/>
      <c r="T13" s="492"/>
      <c r="U13" s="492"/>
      <c r="V13" s="493"/>
      <c r="W13" s="423" t="s">
        <v>131</v>
      </c>
      <c r="X13" s="424"/>
      <c r="Y13" s="424"/>
      <c r="Z13" s="424"/>
      <c r="AA13" s="424"/>
      <c r="AB13" s="414"/>
      <c r="AC13" s="458">
        <v>1320</v>
      </c>
      <c r="AD13" s="459"/>
      <c r="AE13" s="459"/>
      <c r="AF13" s="459"/>
      <c r="AG13" s="501"/>
      <c r="AH13" s="458">
        <v>1533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-278140</v>
      </c>
      <c r="BO13" s="408"/>
      <c r="BP13" s="408"/>
      <c r="BQ13" s="408"/>
      <c r="BR13" s="408"/>
      <c r="BS13" s="408"/>
      <c r="BT13" s="408"/>
      <c r="BU13" s="409"/>
      <c r="BV13" s="407">
        <v>661560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10.5</v>
      </c>
      <c r="CU13" s="405"/>
      <c r="CV13" s="405"/>
      <c r="CW13" s="405"/>
      <c r="CX13" s="405"/>
      <c r="CY13" s="405"/>
      <c r="CZ13" s="405"/>
      <c r="DA13" s="406"/>
      <c r="DB13" s="404">
        <v>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28356</v>
      </c>
      <c r="S14" s="492"/>
      <c r="T14" s="492"/>
      <c r="U14" s="492"/>
      <c r="V14" s="493"/>
      <c r="W14" s="397"/>
      <c r="X14" s="398"/>
      <c r="Y14" s="398"/>
      <c r="Z14" s="398"/>
      <c r="AA14" s="398"/>
      <c r="AB14" s="387"/>
      <c r="AC14" s="494">
        <v>8.9</v>
      </c>
      <c r="AD14" s="495"/>
      <c r="AE14" s="495"/>
      <c r="AF14" s="495"/>
      <c r="AG14" s="496"/>
      <c r="AH14" s="494">
        <v>10.5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56.9</v>
      </c>
      <c r="CU14" s="506"/>
      <c r="CV14" s="506"/>
      <c r="CW14" s="506"/>
      <c r="CX14" s="506"/>
      <c r="CY14" s="506"/>
      <c r="CZ14" s="506"/>
      <c r="DA14" s="507"/>
      <c r="DB14" s="505">
        <v>64.599999999999994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27793</v>
      </c>
      <c r="S15" s="492"/>
      <c r="T15" s="492"/>
      <c r="U15" s="492"/>
      <c r="V15" s="493"/>
      <c r="W15" s="423" t="s">
        <v>137</v>
      </c>
      <c r="X15" s="424"/>
      <c r="Y15" s="424"/>
      <c r="Z15" s="424"/>
      <c r="AA15" s="424"/>
      <c r="AB15" s="414"/>
      <c r="AC15" s="458">
        <v>5032</v>
      </c>
      <c r="AD15" s="459"/>
      <c r="AE15" s="459"/>
      <c r="AF15" s="459"/>
      <c r="AG15" s="501"/>
      <c r="AH15" s="458">
        <v>4775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5937304</v>
      </c>
      <c r="BO15" s="371"/>
      <c r="BP15" s="371"/>
      <c r="BQ15" s="371"/>
      <c r="BR15" s="371"/>
      <c r="BS15" s="371"/>
      <c r="BT15" s="371"/>
      <c r="BU15" s="372"/>
      <c r="BV15" s="370">
        <v>5119171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33.9</v>
      </c>
      <c r="AD16" s="495"/>
      <c r="AE16" s="495"/>
      <c r="AF16" s="495"/>
      <c r="AG16" s="496"/>
      <c r="AH16" s="494">
        <v>32.799999999999997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7411480</v>
      </c>
      <c r="BO16" s="408"/>
      <c r="BP16" s="408"/>
      <c r="BQ16" s="408"/>
      <c r="BR16" s="408"/>
      <c r="BS16" s="408"/>
      <c r="BT16" s="408"/>
      <c r="BU16" s="409"/>
      <c r="BV16" s="407">
        <v>7189472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8471</v>
      </c>
      <c r="AD17" s="459"/>
      <c r="AE17" s="459"/>
      <c r="AF17" s="459"/>
      <c r="AG17" s="501"/>
      <c r="AH17" s="458">
        <v>8238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7642108</v>
      </c>
      <c r="BO17" s="408"/>
      <c r="BP17" s="408"/>
      <c r="BQ17" s="408"/>
      <c r="BR17" s="408"/>
      <c r="BS17" s="408"/>
      <c r="BT17" s="408"/>
      <c r="BU17" s="409"/>
      <c r="BV17" s="407">
        <v>6567099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143.69</v>
      </c>
      <c r="M18" s="534"/>
      <c r="N18" s="534"/>
      <c r="O18" s="534"/>
      <c r="P18" s="534"/>
      <c r="Q18" s="534"/>
      <c r="R18" s="535"/>
      <c r="S18" s="535"/>
      <c r="T18" s="535"/>
      <c r="U18" s="535"/>
      <c r="V18" s="536"/>
      <c r="W18" s="425"/>
      <c r="X18" s="426"/>
      <c r="Y18" s="426"/>
      <c r="Z18" s="426"/>
      <c r="AA18" s="426"/>
      <c r="AB18" s="417"/>
      <c r="AC18" s="537">
        <v>57.1</v>
      </c>
      <c r="AD18" s="538"/>
      <c r="AE18" s="538"/>
      <c r="AF18" s="538"/>
      <c r="AG18" s="539"/>
      <c r="AH18" s="537">
        <v>56.6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8438690</v>
      </c>
      <c r="BO18" s="408"/>
      <c r="BP18" s="408"/>
      <c r="BQ18" s="408"/>
      <c r="BR18" s="408"/>
      <c r="BS18" s="408"/>
      <c r="BT18" s="408"/>
      <c r="BU18" s="409"/>
      <c r="BV18" s="407">
        <v>8365488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202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12556126</v>
      </c>
      <c r="BO19" s="408"/>
      <c r="BP19" s="408"/>
      <c r="BQ19" s="408"/>
      <c r="BR19" s="408"/>
      <c r="BS19" s="408"/>
      <c r="BT19" s="408"/>
      <c r="BU19" s="409"/>
      <c r="BV19" s="407">
        <v>11955703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11552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17893992</v>
      </c>
      <c r="BO22" s="371"/>
      <c r="BP22" s="371"/>
      <c r="BQ22" s="371"/>
      <c r="BR22" s="371"/>
      <c r="BS22" s="371"/>
      <c r="BT22" s="371"/>
      <c r="BU22" s="372"/>
      <c r="BV22" s="370">
        <v>18037180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13460993</v>
      </c>
      <c r="BO23" s="408"/>
      <c r="BP23" s="408"/>
      <c r="BQ23" s="408"/>
      <c r="BR23" s="408"/>
      <c r="BS23" s="408"/>
      <c r="BT23" s="408"/>
      <c r="BU23" s="409"/>
      <c r="BV23" s="407">
        <v>13666309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7620</v>
      </c>
      <c r="R24" s="459"/>
      <c r="S24" s="459"/>
      <c r="T24" s="459"/>
      <c r="U24" s="459"/>
      <c r="V24" s="501"/>
      <c r="W24" s="553"/>
      <c r="X24" s="554"/>
      <c r="Y24" s="555"/>
      <c r="Z24" s="457" t="s">
        <v>162</v>
      </c>
      <c r="AA24" s="437"/>
      <c r="AB24" s="437"/>
      <c r="AC24" s="437"/>
      <c r="AD24" s="437"/>
      <c r="AE24" s="437"/>
      <c r="AF24" s="437"/>
      <c r="AG24" s="438"/>
      <c r="AH24" s="458">
        <v>207</v>
      </c>
      <c r="AI24" s="459"/>
      <c r="AJ24" s="459"/>
      <c r="AK24" s="459"/>
      <c r="AL24" s="501"/>
      <c r="AM24" s="458">
        <v>636732</v>
      </c>
      <c r="AN24" s="459"/>
      <c r="AO24" s="459"/>
      <c r="AP24" s="459"/>
      <c r="AQ24" s="459"/>
      <c r="AR24" s="501"/>
      <c r="AS24" s="458">
        <v>3076</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11975315</v>
      </c>
      <c r="BO24" s="408"/>
      <c r="BP24" s="408"/>
      <c r="BQ24" s="408"/>
      <c r="BR24" s="408"/>
      <c r="BS24" s="408"/>
      <c r="BT24" s="408"/>
      <c r="BU24" s="409"/>
      <c r="BV24" s="407">
        <v>11608695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11166888</v>
      </c>
      <c r="BO25" s="371"/>
      <c r="BP25" s="371"/>
      <c r="BQ25" s="371"/>
      <c r="BR25" s="371"/>
      <c r="BS25" s="371"/>
      <c r="BT25" s="371"/>
      <c r="BU25" s="372"/>
      <c r="BV25" s="370">
        <v>11331105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5730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16374</v>
      </c>
      <c r="AN26" s="459"/>
      <c r="AO26" s="459"/>
      <c r="AP26" s="459"/>
      <c r="AQ26" s="459"/>
      <c r="AR26" s="501"/>
      <c r="AS26" s="458">
        <v>2729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3690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2004565</v>
      </c>
      <c r="BO28" s="371"/>
      <c r="BP28" s="371"/>
      <c r="BQ28" s="371"/>
      <c r="BR28" s="371"/>
      <c r="BS28" s="371"/>
      <c r="BT28" s="371"/>
      <c r="BU28" s="372"/>
      <c r="BV28" s="370">
        <v>2411247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3360</v>
      </c>
      <c r="R29" s="459"/>
      <c r="S29" s="459"/>
      <c r="T29" s="459"/>
      <c r="U29" s="459"/>
      <c r="V29" s="501"/>
      <c r="W29" s="556"/>
      <c r="X29" s="557"/>
      <c r="Y29" s="558"/>
      <c r="Z29" s="457" t="s">
        <v>177</v>
      </c>
      <c r="AA29" s="437"/>
      <c r="AB29" s="437"/>
      <c r="AC29" s="437"/>
      <c r="AD29" s="437"/>
      <c r="AE29" s="437"/>
      <c r="AF29" s="437"/>
      <c r="AG29" s="438"/>
      <c r="AH29" s="458">
        <v>207</v>
      </c>
      <c r="AI29" s="459"/>
      <c r="AJ29" s="459"/>
      <c r="AK29" s="459"/>
      <c r="AL29" s="501"/>
      <c r="AM29" s="458">
        <v>636732</v>
      </c>
      <c r="AN29" s="459"/>
      <c r="AO29" s="459"/>
      <c r="AP29" s="459"/>
      <c r="AQ29" s="459"/>
      <c r="AR29" s="501"/>
      <c r="AS29" s="458">
        <v>3076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467074</v>
      </c>
      <c r="BO29" s="408"/>
      <c r="BP29" s="408"/>
      <c r="BQ29" s="408"/>
      <c r="BR29" s="408"/>
      <c r="BS29" s="408"/>
      <c r="BT29" s="408"/>
      <c r="BU29" s="409"/>
      <c r="BV29" s="407">
        <v>518997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98.7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3637875</v>
      </c>
      <c r="BO30" s="530"/>
      <c r="BP30" s="530"/>
      <c r="BQ30" s="530"/>
      <c r="BR30" s="530"/>
      <c r="BS30" s="530"/>
      <c r="BT30" s="530"/>
      <c r="BU30" s="531"/>
      <c r="BV30" s="529">
        <v>3621831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峡北地域広域水道企業団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韮崎市土地開発公社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国民健康保険韮崎市立病院事業会計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峡北広域行政事務組合　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武田の里文化振興協会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簡易水道事業会計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峡北広域行政事務組合　常備消防特別会計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峡北広域行政事務組合　ごみ処理特別会計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峡北広域行政事務組合　し尿処理特別会計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後期高齢者医療広域連合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後期高齢者医療広域連合　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御勅使川入旧三十六ヶ村入会山恩賜林県有財産保護財産区</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山梨県市町村総合事務組合　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山梨県市町村総合事務組合　電子化事業及び会館管理・研修事業特別会計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3vCcRKGhaEk6V0XQS3Bl4mGSP++br0/bUSJolH67ebKsQrNqiHtkChIzggEwQRfYuPXQc71TUYTVYJ8yzlr02Q==" saltValue="Os4w0rTrkPqYv3KMhJxi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5750604</v>
      </c>
      <c r="S5" s="613"/>
      <c r="T5" s="613"/>
      <c r="U5" s="613"/>
      <c r="V5" s="613"/>
      <c r="W5" s="613"/>
      <c r="X5" s="613"/>
      <c r="Y5" s="614"/>
      <c r="Z5" s="615">
        <v>30.9</v>
      </c>
      <c r="AA5" s="615"/>
      <c r="AB5" s="615"/>
      <c r="AC5" s="615"/>
      <c r="AD5" s="616">
        <v>5715682</v>
      </c>
      <c r="AE5" s="616"/>
      <c r="AF5" s="616"/>
      <c r="AG5" s="616"/>
      <c r="AH5" s="616"/>
      <c r="AI5" s="616"/>
      <c r="AJ5" s="616"/>
      <c r="AK5" s="616"/>
      <c r="AL5" s="617">
        <v>68.2</v>
      </c>
      <c r="AM5" s="618"/>
      <c r="AN5" s="618"/>
      <c r="AO5" s="619"/>
      <c r="AP5" s="609" t="s">
        <v>216</v>
      </c>
      <c r="AQ5" s="610"/>
      <c r="AR5" s="610"/>
      <c r="AS5" s="610"/>
      <c r="AT5" s="610"/>
      <c r="AU5" s="610"/>
      <c r="AV5" s="610"/>
      <c r="AW5" s="610"/>
      <c r="AX5" s="610"/>
      <c r="AY5" s="610"/>
      <c r="AZ5" s="610"/>
      <c r="BA5" s="610"/>
      <c r="BB5" s="610"/>
      <c r="BC5" s="610"/>
      <c r="BD5" s="610"/>
      <c r="BE5" s="610"/>
      <c r="BF5" s="611"/>
      <c r="BG5" s="623">
        <v>5707682</v>
      </c>
      <c r="BH5" s="624"/>
      <c r="BI5" s="624"/>
      <c r="BJ5" s="624"/>
      <c r="BK5" s="624"/>
      <c r="BL5" s="624"/>
      <c r="BM5" s="624"/>
      <c r="BN5" s="625"/>
      <c r="BO5" s="626">
        <v>99.3</v>
      </c>
      <c r="BP5" s="626"/>
      <c r="BQ5" s="626"/>
      <c r="BR5" s="626"/>
      <c r="BS5" s="627">
        <v>108164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134832</v>
      </c>
      <c r="S6" s="624"/>
      <c r="T6" s="624"/>
      <c r="U6" s="624"/>
      <c r="V6" s="624"/>
      <c r="W6" s="624"/>
      <c r="X6" s="624"/>
      <c r="Y6" s="625"/>
      <c r="Z6" s="626">
        <v>0.7</v>
      </c>
      <c r="AA6" s="626"/>
      <c r="AB6" s="626"/>
      <c r="AC6" s="626"/>
      <c r="AD6" s="627">
        <v>134832</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5707682</v>
      </c>
      <c r="BH6" s="624"/>
      <c r="BI6" s="624"/>
      <c r="BJ6" s="624"/>
      <c r="BK6" s="624"/>
      <c r="BL6" s="624"/>
      <c r="BM6" s="624"/>
      <c r="BN6" s="625"/>
      <c r="BO6" s="626">
        <v>99.3</v>
      </c>
      <c r="BP6" s="626"/>
      <c r="BQ6" s="626"/>
      <c r="BR6" s="626"/>
      <c r="BS6" s="627">
        <v>108164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136907</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136907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1301</v>
      </c>
      <c r="S7" s="624"/>
      <c r="T7" s="624"/>
      <c r="U7" s="624"/>
      <c r="V7" s="624"/>
      <c r="W7" s="624"/>
      <c r="X7" s="624"/>
      <c r="Y7" s="625"/>
      <c r="Z7" s="626">
        <v>0</v>
      </c>
      <c r="AA7" s="626"/>
      <c r="AB7" s="626"/>
      <c r="AC7" s="626"/>
      <c r="AD7" s="627">
        <v>1301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2721522</v>
      </c>
      <c r="BH7" s="624"/>
      <c r="BI7" s="624"/>
      <c r="BJ7" s="624"/>
      <c r="BK7" s="624"/>
      <c r="BL7" s="624"/>
      <c r="BM7" s="624"/>
      <c r="BN7" s="625"/>
      <c r="BO7" s="626">
        <v>47.3</v>
      </c>
      <c r="BP7" s="626"/>
      <c r="BQ7" s="626"/>
      <c r="BR7" s="626"/>
      <c r="BS7" s="627">
        <v>108164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2865756</v>
      </c>
      <c r="CS7" s="624"/>
      <c r="CT7" s="624"/>
      <c r="CU7" s="624"/>
      <c r="CV7" s="624"/>
      <c r="CW7" s="624"/>
      <c r="CX7" s="624"/>
      <c r="CY7" s="625"/>
      <c r="CZ7" s="626">
        <v>15.9</v>
      </c>
      <c r="DA7" s="626"/>
      <c r="DB7" s="626"/>
      <c r="DC7" s="626"/>
      <c r="DD7" s="632">
        <v>191815</v>
      </c>
      <c r="DE7" s="624"/>
      <c r="DF7" s="624"/>
      <c r="DG7" s="624"/>
      <c r="DH7" s="624"/>
      <c r="DI7" s="624"/>
      <c r="DJ7" s="624"/>
      <c r="DK7" s="624"/>
      <c r="DL7" s="624"/>
      <c r="DM7" s="624"/>
      <c r="DN7" s="624"/>
      <c r="DO7" s="624"/>
      <c r="DP7" s="625"/>
      <c r="DQ7" s="632">
        <v>2429507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22837</v>
      </c>
      <c r="S8" s="624"/>
      <c r="T8" s="624"/>
      <c r="U8" s="624"/>
      <c r="V8" s="624"/>
      <c r="W8" s="624"/>
      <c r="X8" s="624"/>
      <c r="Y8" s="625"/>
      <c r="Z8" s="626">
        <v>0.1</v>
      </c>
      <c r="AA8" s="626"/>
      <c r="AB8" s="626"/>
      <c r="AC8" s="626"/>
      <c r="AD8" s="627">
        <v>22837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53741</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5129710</v>
      </c>
      <c r="CS8" s="624"/>
      <c r="CT8" s="624"/>
      <c r="CU8" s="624"/>
      <c r="CV8" s="624"/>
      <c r="CW8" s="624"/>
      <c r="CX8" s="624"/>
      <c r="CY8" s="625"/>
      <c r="CZ8" s="626">
        <v>28.4</v>
      </c>
      <c r="DA8" s="626"/>
      <c r="DB8" s="626"/>
      <c r="DC8" s="626"/>
      <c r="DD8" s="632">
        <v>450556</v>
      </c>
      <c r="DE8" s="624"/>
      <c r="DF8" s="624"/>
      <c r="DG8" s="624"/>
      <c r="DH8" s="624"/>
      <c r="DI8" s="624"/>
      <c r="DJ8" s="624"/>
      <c r="DK8" s="624"/>
      <c r="DL8" s="624"/>
      <c r="DM8" s="624"/>
      <c r="DN8" s="624"/>
      <c r="DO8" s="624"/>
      <c r="DP8" s="625"/>
      <c r="DQ8" s="632">
        <v>2680623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26264</v>
      </c>
      <c r="S9" s="624"/>
      <c r="T9" s="624"/>
      <c r="U9" s="624"/>
      <c r="V9" s="624"/>
      <c r="W9" s="624"/>
      <c r="X9" s="624"/>
      <c r="Y9" s="625"/>
      <c r="Z9" s="626">
        <v>0.1</v>
      </c>
      <c r="AA9" s="626"/>
      <c r="AB9" s="626"/>
      <c r="AC9" s="626"/>
      <c r="AD9" s="627">
        <v>26264</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1644598</v>
      </c>
      <c r="BH9" s="624"/>
      <c r="BI9" s="624"/>
      <c r="BJ9" s="624"/>
      <c r="BK9" s="624"/>
      <c r="BL9" s="624"/>
      <c r="BM9" s="624"/>
      <c r="BN9" s="625"/>
      <c r="BO9" s="626">
        <v>28.6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1867991</v>
      </c>
      <c r="CS9" s="624"/>
      <c r="CT9" s="624"/>
      <c r="CU9" s="624"/>
      <c r="CV9" s="624"/>
      <c r="CW9" s="624"/>
      <c r="CX9" s="624"/>
      <c r="CY9" s="625"/>
      <c r="CZ9" s="626">
        <v>10.3</v>
      </c>
      <c r="DA9" s="626"/>
      <c r="DB9" s="626"/>
      <c r="DC9" s="626"/>
      <c r="DD9" s="632">
        <v>22873</v>
      </c>
      <c r="DE9" s="624"/>
      <c r="DF9" s="624"/>
      <c r="DG9" s="624"/>
      <c r="DH9" s="624"/>
      <c r="DI9" s="624"/>
      <c r="DJ9" s="624"/>
      <c r="DK9" s="624"/>
      <c r="DL9" s="624"/>
      <c r="DM9" s="624"/>
      <c r="DN9" s="624"/>
      <c r="DO9" s="624"/>
      <c r="DP9" s="625"/>
      <c r="DQ9" s="632">
        <v>1687567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103502</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22616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14447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780979</v>
      </c>
      <c r="S11" s="624"/>
      <c r="T11" s="624"/>
      <c r="U11" s="624"/>
      <c r="V11" s="624"/>
      <c r="W11" s="624"/>
      <c r="X11" s="624"/>
      <c r="Y11" s="625"/>
      <c r="Z11" s="628">
        <v>4.2</v>
      </c>
      <c r="AA11" s="629"/>
      <c r="AB11" s="629"/>
      <c r="AC11" s="635"/>
      <c r="AD11" s="632">
        <v>780979</v>
      </c>
      <c r="AE11" s="624"/>
      <c r="AF11" s="624"/>
      <c r="AG11" s="624"/>
      <c r="AH11" s="624"/>
      <c r="AI11" s="624"/>
      <c r="AJ11" s="624"/>
      <c r="AK11" s="625"/>
      <c r="AL11" s="628">
        <v>9.3000000000000007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919681</v>
      </c>
      <c r="BH11" s="624"/>
      <c r="BI11" s="624"/>
      <c r="BJ11" s="624"/>
      <c r="BK11" s="624"/>
      <c r="BL11" s="624"/>
      <c r="BM11" s="624"/>
      <c r="BN11" s="625"/>
      <c r="BO11" s="626">
        <v>16</v>
      </c>
      <c r="BP11" s="626"/>
      <c r="BQ11" s="626"/>
      <c r="BR11" s="626"/>
      <c r="BS11" s="627">
        <v>108164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739646</v>
      </c>
      <c r="CS11" s="624"/>
      <c r="CT11" s="624"/>
      <c r="CU11" s="624"/>
      <c r="CV11" s="624"/>
      <c r="CW11" s="624"/>
      <c r="CX11" s="624"/>
      <c r="CY11" s="625"/>
      <c r="CZ11" s="626">
        <v>4.0999999999999996</v>
      </c>
      <c r="DA11" s="626"/>
      <c r="DB11" s="626"/>
      <c r="DC11" s="626"/>
      <c r="DD11" s="632">
        <v>408313</v>
      </c>
      <c r="DE11" s="624"/>
      <c r="DF11" s="624"/>
      <c r="DG11" s="624"/>
      <c r="DH11" s="624"/>
      <c r="DI11" s="624"/>
      <c r="DJ11" s="624"/>
      <c r="DK11" s="624"/>
      <c r="DL11" s="624"/>
      <c r="DM11" s="624"/>
      <c r="DN11" s="624"/>
      <c r="DO11" s="624"/>
      <c r="DP11" s="625"/>
      <c r="DQ11" s="632">
        <v>208889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20828</v>
      </c>
      <c r="S12" s="624"/>
      <c r="T12" s="624"/>
      <c r="U12" s="624"/>
      <c r="V12" s="624"/>
      <c r="W12" s="624"/>
      <c r="X12" s="624"/>
      <c r="Y12" s="625"/>
      <c r="Z12" s="626">
        <v>0.1</v>
      </c>
      <c r="AA12" s="626"/>
      <c r="AB12" s="626"/>
      <c r="AC12" s="626"/>
      <c r="AD12" s="627">
        <v>20828</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2594643</v>
      </c>
      <c r="BH12" s="624"/>
      <c r="BI12" s="624"/>
      <c r="BJ12" s="624"/>
      <c r="BK12" s="624"/>
      <c r="BL12" s="624"/>
      <c r="BM12" s="624"/>
      <c r="BN12" s="625"/>
      <c r="BO12" s="626">
        <v>45.1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567757</v>
      </c>
      <c r="CS12" s="624"/>
      <c r="CT12" s="624"/>
      <c r="CU12" s="624"/>
      <c r="CV12" s="624"/>
      <c r="CW12" s="624"/>
      <c r="CX12" s="624"/>
      <c r="CY12" s="625"/>
      <c r="CZ12" s="626">
        <v>3.1</v>
      </c>
      <c r="DA12" s="626"/>
      <c r="DB12" s="626"/>
      <c r="DC12" s="626"/>
      <c r="DD12" s="632">
        <v>5119</v>
      </c>
      <c r="DE12" s="624"/>
      <c r="DF12" s="624"/>
      <c r="DG12" s="624"/>
      <c r="DH12" s="624"/>
      <c r="DI12" s="624"/>
      <c r="DJ12" s="624"/>
      <c r="DK12" s="624"/>
      <c r="DL12" s="624"/>
      <c r="DM12" s="624"/>
      <c r="DN12" s="624"/>
      <c r="DO12" s="624"/>
      <c r="DP12" s="625"/>
      <c r="DQ12" s="632">
        <v>301970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2583185</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1733915</v>
      </c>
      <c r="CS13" s="624"/>
      <c r="CT13" s="624"/>
      <c r="CU13" s="624"/>
      <c r="CV13" s="624"/>
      <c r="CW13" s="624"/>
      <c r="CX13" s="624"/>
      <c r="CY13" s="625"/>
      <c r="CZ13" s="626">
        <v>9.6</v>
      </c>
      <c r="DA13" s="626"/>
      <c r="DB13" s="626"/>
      <c r="DC13" s="626"/>
      <c r="DD13" s="632">
        <v>832582</v>
      </c>
      <c r="DE13" s="624"/>
      <c r="DF13" s="624"/>
      <c r="DG13" s="624"/>
      <c r="DH13" s="624"/>
      <c r="DI13" s="624"/>
      <c r="DJ13" s="624"/>
      <c r="DK13" s="624"/>
      <c r="DL13" s="624"/>
      <c r="DM13" s="624"/>
      <c r="DN13" s="624"/>
      <c r="DO13" s="624"/>
      <c r="DP13" s="625"/>
      <c r="DQ13" s="632">
        <v>891745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991</v>
      </c>
      <c r="S14" s="624"/>
      <c r="T14" s="624"/>
      <c r="U14" s="624"/>
      <c r="V14" s="624"/>
      <c r="W14" s="624"/>
      <c r="X14" s="624"/>
      <c r="Y14" s="625"/>
      <c r="Z14" s="626">
        <v>0</v>
      </c>
      <c r="AA14" s="626"/>
      <c r="AB14" s="626"/>
      <c r="AC14" s="626"/>
      <c r="AD14" s="627">
        <v>991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136475</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616744</v>
      </c>
      <c r="CS14" s="624"/>
      <c r="CT14" s="624"/>
      <c r="CU14" s="624"/>
      <c r="CV14" s="624"/>
      <c r="CW14" s="624"/>
      <c r="CX14" s="624"/>
      <c r="CY14" s="625"/>
      <c r="CZ14" s="626">
        <v>3.4</v>
      </c>
      <c r="DA14" s="626"/>
      <c r="DB14" s="626"/>
      <c r="DC14" s="626"/>
      <c r="DD14" s="632">
        <v>11800</v>
      </c>
      <c r="DE14" s="624"/>
      <c r="DF14" s="624"/>
      <c r="DG14" s="624"/>
      <c r="DH14" s="624"/>
      <c r="DI14" s="624"/>
      <c r="DJ14" s="624"/>
      <c r="DK14" s="624"/>
      <c r="DL14" s="624"/>
      <c r="DM14" s="624"/>
      <c r="DN14" s="624"/>
      <c r="DO14" s="624"/>
      <c r="DP14" s="625"/>
      <c r="DQ14" s="632">
        <v>567860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255042</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2354635</v>
      </c>
      <c r="CS15" s="624"/>
      <c r="CT15" s="624"/>
      <c r="CU15" s="624"/>
      <c r="CV15" s="624"/>
      <c r="CW15" s="624"/>
      <c r="CX15" s="624"/>
      <c r="CY15" s="625"/>
      <c r="CZ15" s="626">
        <v>13</v>
      </c>
      <c r="DA15" s="626"/>
      <c r="DB15" s="626"/>
      <c r="DC15" s="626"/>
      <c r="DD15" s="632">
        <v>841901</v>
      </c>
      <c r="DE15" s="624"/>
      <c r="DF15" s="624"/>
      <c r="DG15" s="624"/>
      <c r="DH15" s="624"/>
      <c r="DI15" s="624"/>
      <c r="DJ15" s="624"/>
      <c r="DK15" s="624"/>
      <c r="DL15" s="624"/>
      <c r="DM15" s="624"/>
      <c r="DN15" s="624"/>
      <c r="DO15" s="624"/>
      <c r="DP15" s="625"/>
      <c r="DQ15" s="632">
        <v>1172289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16357</v>
      </c>
      <c r="S16" s="624"/>
      <c r="T16" s="624"/>
      <c r="U16" s="624"/>
      <c r="V16" s="624"/>
      <c r="W16" s="624"/>
      <c r="X16" s="624"/>
      <c r="Y16" s="625"/>
      <c r="Z16" s="626">
        <v>0.1</v>
      </c>
      <c r="AA16" s="626"/>
      <c r="AB16" s="626"/>
      <c r="AC16" s="626"/>
      <c r="AD16" s="627">
        <v>16357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7050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48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91294</v>
      </c>
      <c r="S17" s="624"/>
      <c r="T17" s="624"/>
      <c r="U17" s="624"/>
      <c r="V17" s="624"/>
      <c r="W17" s="624"/>
      <c r="X17" s="624"/>
      <c r="Y17" s="625"/>
      <c r="Z17" s="626">
        <v>0.5</v>
      </c>
      <c r="AA17" s="626"/>
      <c r="AB17" s="626"/>
      <c r="AC17" s="626"/>
      <c r="AD17" s="627">
        <v>91294</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2017377</v>
      </c>
      <c r="CS17" s="624"/>
      <c r="CT17" s="624"/>
      <c r="CU17" s="624"/>
      <c r="CV17" s="624"/>
      <c r="CW17" s="624"/>
      <c r="CX17" s="624"/>
      <c r="CY17" s="625"/>
      <c r="CZ17" s="626">
        <v>11.2</v>
      </c>
      <c r="DA17" s="626"/>
      <c r="DB17" s="626"/>
      <c r="DC17" s="626"/>
      <c r="DD17" s="632" t="s">
        <v>122</v>
      </c>
      <c r="DE17" s="624"/>
      <c r="DF17" s="624"/>
      <c r="DG17" s="624"/>
      <c r="DH17" s="624"/>
      <c r="DI17" s="624"/>
      <c r="DJ17" s="624"/>
      <c r="DK17" s="624"/>
      <c r="DL17" s="624"/>
      <c r="DM17" s="624"/>
      <c r="DN17" s="624"/>
      <c r="DO17" s="624"/>
      <c r="DP17" s="625"/>
      <c r="DQ17" s="632">
        <v>1890630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40319</v>
      </c>
      <c r="S18" s="624"/>
      <c r="T18" s="624"/>
      <c r="U18" s="624"/>
      <c r="V18" s="624"/>
      <c r="W18" s="624"/>
      <c r="X18" s="624"/>
      <c r="Y18" s="625"/>
      <c r="Z18" s="626">
        <v>0.2</v>
      </c>
      <c r="AA18" s="626"/>
      <c r="AB18" s="626"/>
      <c r="AC18" s="626"/>
      <c r="AD18" s="627">
        <v>40319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20467</v>
      </c>
      <c r="S19" s="624"/>
      <c r="T19" s="624"/>
      <c r="U19" s="624"/>
      <c r="V19" s="624"/>
      <c r="W19" s="624"/>
      <c r="X19" s="624"/>
      <c r="Y19" s="625"/>
      <c r="Z19" s="626">
        <v>0.1</v>
      </c>
      <c r="AA19" s="626"/>
      <c r="AB19" s="626"/>
      <c r="AC19" s="626"/>
      <c r="AD19" s="627">
        <v>20467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42922</v>
      </c>
      <c r="BH19" s="624"/>
      <c r="BI19" s="624"/>
      <c r="BJ19" s="624"/>
      <c r="BK19" s="624"/>
      <c r="BL19" s="624"/>
      <c r="BM19" s="624"/>
      <c r="BN19" s="625"/>
      <c r="BO19" s="626">
        <v>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19852</v>
      </c>
      <c r="S20" s="624"/>
      <c r="T20" s="624"/>
      <c r="U20" s="624"/>
      <c r="V20" s="624"/>
      <c r="W20" s="624"/>
      <c r="X20" s="624"/>
      <c r="Y20" s="625"/>
      <c r="Z20" s="626">
        <v>0.1</v>
      </c>
      <c r="AA20" s="626"/>
      <c r="AB20" s="626"/>
      <c r="AC20" s="626"/>
      <c r="AD20" s="627">
        <v>19852</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42922</v>
      </c>
      <c r="BH20" s="624"/>
      <c r="BI20" s="624"/>
      <c r="BJ20" s="624"/>
      <c r="BK20" s="624"/>
      <c r="BL20" s="624"/>
      <c r="BM20" s="624"/>
      <c r="BN20" s="625"/>
      <c r="BO20" s="626">
        <v>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18060104</v>
      </c>
      <c r="CS20" s="624"/>
      <c r="CT20" s="624"/>
      <c r="CU20" s="624"/>
      <c r="CV20" s="624"/>
      <c r="CW20" s="624"/>
      <c r="CX20" s="624"/>
      <c r="CY20" s="625"/>
      <c r="CZ20" s="626">
        <v>100</v>
      </c>
      <c r="DA20" s="626"/>
      <c r="DB20" s="626"/>
      <c r="DC20" s="626"/>
      <c r="DD20" s="632">
        <v>2764959</v>
      </c>
      <c r="DE20" s="624"/>
      <c r="DF20" s="624"/>
      <c r="DG20" s="624"/>
      <c r="DH20" s="624"/>
      <c r="DI20" s="624"/>
      <c r="DJ20" s="624"/>
      <c r="DK20" s="624"/>
      <c r="DL20" s="624"/>
      <c r="DM20" s="624"/>
      <c r="DN20" s="624"/>
      <c r="DO20" s="624"/>
      <c r="DP20" s="625"/>
      <c r="DQ20" s="632">
        <v>11982482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2302904</v>
      </c>
      <c r="S21" s="624"/>
      <c r="T21" s="624"/>
      <c r="U21" s="624"/>
      <c r="V21" s="624"/>
      <c r="W21" s="624"/>
      <c r="X21" s="624"/>
      <c r="Y21" s="625"/>
      <c r="Z21" s="626">
        <v>12.4</v>
      </c>
      <c r="AA21" s="626"/>
      <c r="AB21" s="626"/>
      <c r="AC21" s="626"/>
      <c r="AD21" s="627">
        <v>1511501</v>
      </c>
      <c r="AE21" s="627"/>
      <c r="AF21" s="627"/>
      <c r="AG21" s="627"/>
      <c r="AH21" s="627"/>
      <c r="AI21" s="627"/>
      <c r="AJ21" s="627"/>
      <c r="AK21" s="627"/>
      <c r="AL21" s="628">
        <v>18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8000</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1511501</v>
      </c>
      <c r="S22" s="624"/>
      <c r="T22" s="624"/>
      <c r="U22" s="624"/>
      <c r="V22" s="624"/>
      <c r="W22" s="624"/>
      <c r="X22" s="624"/>
      <c r="Y22" s="625"/>
      <c r="Z22" s="626">
        <v>8.1</v>
      </c>
      <c r="AA22" s="626"/>
      <c r="AB22" s="626"/>
      <c r="AC22" s="626"/>
      <c r="AD22" s="627">
        <v>1511501</v>
      </c>
      <c r="AE22" s="627"/>
      <c r="AF22" s="627"/>
      <c r="AG22" s="627"/>
      <c r="AH22" s="627"/>
      <c r="AI22" s="627"/>
      <c r="AJ22" s="627"/>
      <c r="AK22" s="627"/>
      <c r="AL22" s="628">
        <v>18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791403</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34922</v>
      </c>
      <c r="BH23" s="624"/>
      <c r="BI23" s="624"/>
      <c r="BJ23" s="624"/>
      <c r="BK23" s="624"/>
      <c r="BL23" s="624"/>
      <c r="BM23" s="624"/>
      <c r="BN23" s="625"/>
      <c r="BO23" s="626">
        <v>0.6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7006649</v>
      </c>
      <c r="CS24" s="613"/>
      <c r="CT24" s="613"/>
      <c r="CU24" s="613"/>
      <c r="CV24" s="613"/>
      <c r="CW24" s="613"/>
      <c r="CX24" s="613"/>
      <c r="CY24" s="614"/>
      <c r="CZ24" s="617">
        <v>38.799999999999997</v>
      </c>
      <c r="DA24" s="618"/>
      <c r="DB24" s="618"/>
      <c r="DC24" s="634"/>
      <c r="DD24" s="657">
        <v>4933094</v>
      </c>
      <c r="DE24" s="613"/>
      <c r="DF24" s="613"/>
      <c r="DG24" s="613"/>
      <c r="DH24" s="613"/>
      <c r="DI24" s="613"/>
      <c r="DJ24" s="613"/>
      <c r="DK24" s="614"/>
      <c r="DL24" s="657">
        <v>4041596</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9189510</v>
      </c>
      <c r="S25" s="624"/>
      <c r="T25" s="624"/>
      <c r="U25" s="624"/>
      <c r="V25" s="624"/>
      <c r="W25" s="624"/>
      <c r="X25" s="624"/>
      <c r="Y25" s="625"/>
      <c r="Z25" s="626">
        <v>49.3</v>
      </c>
      <c r="AA25" s="626"/>
      <c r="AB25" s="626"/>
      <c r="AC25" s="626"/>
      <c r="AD25" s="627">
        <v>8363185</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2263369</v>
      </c>
      <c r="CS25" s="653"/>
      <c r="CT25" s="653"/>
      <c r="CU25" s="653"/>
      <c r="CV25" s="653"/>
      <c r="CW25" s="653"/>
      <c r="CX25" s="653"/>
      <c r="CY25" s="654"/>
      <c r="CZ25" s="628">
        <v>12.5</v>
      </c>
      <c r="DA25" s="655"/>
      <c r="DB25" s="655"/>
      <c r="DC25" s="658"/>
      <c r="DD25" s="632">
        <v>1966769</v>
      </c>
      <c r="DE25" s="653"/>
      <c r="DF25" s="653"/>
      <c r="DG25" s="653"/>
      <c r="DH25" s="653"/>
      <c r="DI25" s="653"/>
      <c r="DJ25" s="653"/>
      <c r="DK25" s="654"/>
      <c r="DL25" s="632">
        <v>1545835</v>
      </c>
      <c r="DM25" s="653"/>
      <c r="DN25" s="653"/>
      <c r="DO25" s="653"/>
      <c r="DP25" s="653"/>
      <c r="DQ25" s="653"/>
      <c r="DR25" s="653"/>
      <c r="DS25" s="653"/>
      <c r="DT25" s="653"/>
      <c r="DU25" s="653"/>
      <c r="DV25" s="654"/>
      <c r="DW25" s="628">
        <v>17.399999999999999</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2583</v>
      </c>
      <c r="S26" s="624"/>
      <c r="T26" s="624"/>
      <c r="U26" s="624"/>
      <c r="V26" s="624"/>
      <c r="W26" s="624"/>
      <c r="X26" s="624"/>
      <c r="Y26" s="625"/>
      <c r="Z26" s="626">
        <v>0</v>
      </c>
      <c r="AA26" s="626"/>
      <c r="AB26" s="626"/>
      <c r="AC26" s="626"/>
      <c r="AD26" s="627">
        <v>2583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1413478</v>
      </c>
      <c r="CS26" s="624"/>
      <c r="CT26" s="624"/>
      <c r="CU26" s="624"/>
      <c r="CV26" s="624"/>
      <c r="CW26" s="624"/>
      <c r="CX26" s="624"/>
      <c r="CY26" s="625"/>
      <c r="CZ26" s="628">
        <v>7.8</v>
      </c>
      <c r="DA26" s="655"/>
      <c r="DB26" s="655"/>
      <c r="DC26" s="658"/>
      <c r="DD26" s="632">
        <v>1202694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144371</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5750604</v>
      </c>
      <c r="BH27" s="624"/>
      <c r="BI27" s="624"/>
      <c r="BJ27" s="624"/>
      <c r="BK27" s="624"/>
      <c r="BL27" s="624"/>
      <c r="BM27" s="624"/>
      <c r="BN27" s="625"/>
      <c r="BO27" s="626">
        <v>100</v>
      </c>
      <c r="BP27" s="626"/>
      <c r="BQ27" s="626"/>
      <c r="BR27" s="626"/>
      <c r="BS27" s="627">
        <v>108164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2725903</v>
      </c>
      <c r="CS27" s="653"/>
      <c r="CT27" s="653"/>
      <c r="CU27" s="653"/>
      <c r="CV27" s="653"/>
      <c r="CW27" s="653"/>
      <c r="CX27" s="653"/>
      <c r="CY27" s="654"/>
      <c r="CZ27" s="628">
        <v>15.1</v>
      </c>
      <c r="DA27" s="655"/>
      <c r="DB27" s="655"/>
      <c r="DC27" s="658"/>
      <c r="DD27" s="632">
        <v>1075695</v>
      </c>
      <c r="DE27" s="653"/>
      <c r="DF27" s="653"/>
      <c r="DG27" s="653"/>
      <c r="DH27" s="653"/>
      <c r="DI27" s="653"/>
      <c r="DJ27" s="653"/>
      <c r="DK27" s="654"/>
      <c r="DL27" s="632">
        <v>799679</v>
      </c>
      <c r="DM27" s="653"/>
      <c r="DN27" s="653"/>
      <c r="DO27" s="653"/>
      <c r="DP27" s="653"/>
      <c r="DQ27" s="653"/>
      <c r="DR27" s="653"/>
      <c r="DS27" s="653"/>
      <c r="DT27" s="653"/>
      <c r="DU27" s="653"/>
      <c r="DV27" s="654"/>
      <c r="DW27" s="628">
        <v>9</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238832</v>
      </c>
      <c r="S28" s="624"/>
      <c r="T28" s="624"/>
      <c r="U28" s="624"/>
      <c r="V28" s="624"/>
      <c r="W28" s="624"/>
      <c r="X28" s="624"/>
      <c r="Y28" s="625"/>
      <c r="Z28" s="626">
        <v>1.3</v>
      </c>
      <c r="AA28" s="626"/>
      <c r="AB28" s="626"/>
      <c r="AC28" s="626"/>
      <c r="AD28" s="627">
        <v>6032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2017377</v>
      </c>
      <c r="CS28" s="624"/>
      <c r="CT28" s="624"/>
      <c r="CU28" s="624"/>
      <c r="CV28" s="624"/>
      <c r="CW28" s="624"/>
      <c r="CX28" s="624"/>
      <c r="CY28" s="625"/>
      <c r="CZ28" s="628">
        <v>11.2</v>
      </c>
      <c r="DA28" s="655"/>
      <c r="DB28" s="655"/>
      <c r="DC28" s="658"/>
      <c r="DD28" s="632">
        <v>1890630</v>
      </c>
      <c r="DE28" s="624"/>
      <c r="DF28" s="624"/>
      <c r="DG28" s="624"/>
      <c r="DH28" s="624"/>
      <c r="DI28" s="624"/>
      <c r="DJ28" s="624"/>
      <c r="DK28" s="625"/>
      <c r="DL28" s="632">
        <v>1696082</v>
      </c>
      <c r="DM28" s="624"/>
      <c r="DN28" s="624"/>
      <c r="DO28" s="624"/>
      <c r="DP28" s="624"/>
      <c r="DQ28" s="624"/>
      <c r="DR28" s="624"/>
      <c r="DS28" s="624"/>
      <c r="DT28" s="624"/>
      <c r="DU28" s="624"/>
      <c r="DV28" s="625"/>
      <c r="DW28" s="628">
        <v>19.100000000000001</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19030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2017377</v>
      </c>
      <c r="CS29" s="653"/>
      <c r="CT29" s="653"/>
      <c r="CU29" s="653"/>
      <c r="CV29" s="653"/>
      <c r="CW29" s="653"/>
      <c r="CX29" s="653"/>
      <c r="CY29" s="654"/>
      <c r="CZ29" s="628">
        <v>11.2</v>
      </c>
      <c r="DA29" s="655"/>
      <c r="DB29" s="655"/>
      <c r="DC29" s="658"/>
      <c r="DD29" s="632">
        <v>1890630</v>
      </c>
      <c r="DE29" s="653"/>
      <c r="DF29" s="653"/>
      <c r="DG29" s="653"/>
      <c r="DH29" s="653"/>
      <c r="DI29" s="653"/>
      <c r="DJ29" s="653"/>
      <c r="DK29" s="654"/>
      <c r="DL29" s="632">
        <v>1696082</v>
      </c>
      <c r="DM29" s="653"/>
      <c r="DN29" s="653"/>
      <c r="DO29" s="653"/>
      <c r="DP29" s="653"/>
      <c r="DQ29" s="653"/>
      <c r="DR29" s="653"/>
      <c r="DS29" s="653"/>
      <c r="DT29" s="653"/>
      <c r="DU29" s="653"/>
      <c r="DV29" s="654"/>
      <c r="DW29" s="628">
        <v>19.100000000000001</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2787774</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1950488</v>
      </c>
      <c r="CS30" s="624"/>
      <c r="CT30" s="624"/>
      <c r="CU30" s="624"/>
      <c r="CV30" s="624"/>
      <c r="CW30" s="624"/>
      <c r="CX30" s="624"/>
      <c r="CY30" s="625"/>
      <c r="CZ30" s="628">
        <v>10.8</v>
      </c>
      <c r="DA30" s="655"/>
      <c r="DB30" s="655"/>
      <c r="DC30" s="658"/>
      <c r="DD30" s="632">
        <v>1830047</v>
      </c>
      <c r="DE30" s="624"/>
      <c r="DF30" s="624"/>
      <c r="DG30" s="624"/>
      <c r="DH30" s="624"/>
      <c r="DI30" s="624"/>
      <c r="DJ30" s="624"/>
      <c r="DK30" s="625"/>
      <c r="DL30" s="632">
        <v>1635499</v>
      </c>
      <c r="DM30" s="624"/>
      <c r="DN30" s="624"/>
      <c r="DO30" s="624"/>
      <c r="DP30" s="624"/>
      <c r="DQ30" s="624"/>
      <c r="DR30" s="624"/>
      <c r="DS30" s="624"/>
      <c r="DT30" s="624"/>
      <c r="DU30" s="624"/>
      <c r="DV30" s="625"/>
      <c r="DW30" s="628">
        <v>18.399999999999999</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97.2</v>
      </c>
      <c r="BN31" s="667"/>
      <c r="BO31" s="667"/>
      <c r="BP31" s="667"/>
      <c r="BQ31" s="668"/>
      <c r="BR31" s="670">
        <v>99.4</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66889</v>
      </c>
      <c r="CS31" s="653"/>
      <c r="CT31" s="653"/>
      <c r="CU31" s="653"/>
      <c r="CV31" s="653"/>
      <c r="CW31" s="653"/>
      <c r="CX31" s="653"/>
      <c r="CY31" s="654"/>
      <c r="CZ31" s="628">
        <v>0.4</v>
      </c>
      <c r="DA31" s="655"/>
      <c r="DB31" s="655"/>
      <c r="DC31" s="658"/>
      <c r="DD31" s="632">
        <v>60583</v>
      </c>
      <c r="DE31" s="653"/>
      <c r="DF31" s="653"/>
      <c r="DG31" s="653"/>
      <c r="DH31" s="653"/>
      <c r="DI31" s="653"/>
      <c r="DJ31" s="653"/>
      <c r="DK31" s="654"/>
      <c r="DL31" s="632">
        <v>60583</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1058636</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3"/>
      <c r="BI32" s="653"/>
      <c r="BJ32" s="653"/>
      <c r="BK32" s="653"/>
      <c r="BL32" s="653"/>
      <c r="BM32" s="629">
        <v>98</v>
      </c>
      <c r="BN32" s="653"/>
      <c r="BO32" s="653"/>
      <c r="BP32" s="653"/>
      <c r="BQ32" s="669"/>
      <c r="BR32" s="680">
        <v>99.5</v>
      </c>
      <c r="BS32" s="653"/>
      <c r="BT32" s="653"/>
      <c r="BU32" s="653"/>
      <c r="BV32" s="653"/>
      <c r="BW32" s="653"/>
      <c r="BX32" s="629">
        <v>98.6</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79344</v>
      </c>
      <c r="S33" s="624"/>
      <c r="T33" s="624"/>
      <c r="U33" s="624"/>
      <c r="V33" s="624"/>
      <c r="W33" s="624"/>
      <c r="X33" s="624"/>
      <c r="Y33" s="625"/>
      <c r="Z33" s="626">
        <v>0.4</v>
      </c>
      <c r="AA33" s="626"/>
      <c r="AB33" s="626"/>
      <c r="AC33" s="626"/>
      <c r="AD33" s="627">
        <v>5972</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v>
      </c>
      <c r="BH33" s="682"/>
      <c r="BI33" s="682"/>
      <c r="BJ33" s="682"/>
      <c r="BK33" s="682"/>
      <c r="BL33" s="682"/>
      <c r="BM33" s="683">
        <v>96.2</v>
      </c>
      <c r="BN33" s="682"/>
      <c r="BO33" s="682"/>
      <c r="BP33" s="682"/>
      <c r="BQ33" s="684"/>
      <c r="BR33" s="681">
        <v>99.2</v>
      </c>
      <c r="BS33" s="682"/>
      <c r="BT33" s="682"/>
      <c r="BU33" s="682"/>
      <c r="BV33" s="682"/>
      <c r="BW33" s="682"/>
      <c r="BX33" s="683">
        <v>96.4</v>
      </c>
      <c r="BY33" s="682"/>
      <c r="BZ33" s="682"/>
      <c r="CA33" s="682"/>
      <c r="CB33" s="684"/>
      <c r="CD33" s="620" t="s">
        <v>307</v>
      </c>
      <c r="CE33" s="621"/>
      <c r="CF33" s="621"/>
      <c r="CG33" s="621"/>
      <c r="CH33" s="621"/>
      <c r="CI33" s="621"/>
      <c r="CJ33" s="621"/>
      <c r="CK33" s="621"/>
      <c r="CL33" s="621"/>
      <c r="CM33" s="621"/>
      <c r="CN33" s="621"/>
      <c r="CO33" s="621"/>
      <c r="CP33" s="621"/>
      <c r="CQ33" s="622"/>
      <c r="CR33" s="623">
        <v>8281446</v>
      </c>
      <c r="CS33" s="653"/>
      <c r="CT33" s="653"/>
      <c r="CU33" s="653"/>
      <c r="CV33" s="653"/>
      <c r="CW33" s="653"/>
      <c r="CX33" s="653"/>
      <c r="CY33" s="654"/>
      <c r="CZ33" s="628">
        <v>45.9</v>
      </c>
      <c r="DA33" s="655"/>
      <c r="DB33" s="655"/>
      <c r="DC33" s="658"/>
      <c r="DD33" s="632">
        <v>6941615</v>
      </c>
      <c r="DE33" s="653"/>
      <c r="DF33" s="653"/>
      <c r="DG33" s="653"/>
      <c r="DH33" s="653"/>
      <c r="DI33" s="653"/>
      <c r="DJ33" s="653"/>
      <c r="DK33" s="654"/>
      <c r="DL33" s="632">
        <v>4397094</v>
      </c>
      <c r="DM33" s="653"/>
      <c r="DN33" s="653"/>
      <c r="DO33" s="653"/>
      <c r="DP33" s="653"/>
      <c r="DQ33" s="653"/>
      <c r="DR33" s="653"/>
      <c r="DS33" s="653"/>
      <c r="DT33" s="653"/>
      <c r="DU33" s="653"/>
      <c r="DV33" s="654"/>
      <c r="DW33" s="628">
        <v>49.5</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1053136</v>
      </c>
      <c r="S34" s="624"/>
      <c r="T34" s="624"/>
      <c r="U34" s="624"/>
      <c r="V34" s="624"/>
      <c r="W34" s="624"/>
      <c r="X34" s="624"/>
      <c r="Y34" s="625"/>
      <c r="Z34" s="626">
        <v>5.7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2911883</v>
      </c>
      <c r="CS34" s="624"/>
      <c r="CT34" s="624"/>
      <c r="CU34" s="624"/>
      <c r="CV34" s="624"/>
      <c r="CW34" s="624"/>
      <c r="CX34" s="624"/>
      <c r="CY34" s="625"/>
      <c r="CZ34" s="628">
        <v>16.100000000000001</v>
      </c>
      <c r="DA34" s="655"/>
      <c r="DB34" s="655"/>
      <c r="DC34" s="658"/>
      <c r="DD34" s="632">
        <v>2401232</v>
      </c>
      <c r="DE34" s="624"/>
      <c r="DF34" s="624"/>
      <c r="DG34" s="624"/>
      <c r="DH34" s="624"/>
      <c r="DI34" s="624"/>
      <c r="DJ34" s="624"/>
      <c r="DK34" s="625"/>
      <c r="DL34" s="632">
        <v>1618397</v>
      </c>
      <c r="DM34" s="624"/>
      <c r="DN34" s="624"/>
      <c r="DO34" s="624"/>
      <c r="DP34" s="624"/>
      <c r="DQ34" s="624"/>
      <c r="DR34" s="624"/>
      <c r="DS34" s="624"/>
      <c r="DT34" s="624"/>
      <c r="DU34" s="624"/>
      <c r="DV34" s="625"/>
      <c r="DW34" s="628">
        <v>18.2</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1129587</v>
      </c>
      <c r="S35" s="624"/>
      <c r="T35" s="624"/>
      <c r="U35" s="624"/>
      <c r="V35" s="624"/>
      <c r="W35" s="624"/>
      <c r="X35" s="624"/>
      <c r="Y35" s="625"/>
      <c r="Z35" s="626">
        <v>6.1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111423</v>
      </c>
      <c r="CS35" s="653"/>
      <c r="CT35" s="653"/>
      <c r="CU35" s="653"/>
      <c r="CV35" s="653"/>
      <c r="CW35" s="653"/>
      <c r="CX35" s="653"/>
      <c r="CY35" s="654"/>
      <c r="CZ35" s="628">
        <v>0.6</v>
      </c>
      <c r="DA35" s="655"/>
      <c r="DB35" s="655"/>
      <c r="DC35" s="658"/>
      <c r="DD35" s="632">
        <v>90133</v>
      </c>
      <c r="DE35" s="653"/>
      <c r="DF35" s="653"/>
      <c r="DG35" s="653"/>
      <c r="DH35" s="653"/>
      <c r="DI35" s="653"/>
      <c r="DJ35" s="653"/>
      <c r="DK35" s="654"/>
      <c r="DL35" s="632">
        <v>87029</v>
      </c>
      <c r="DM35" s="653"/>
      <c r="DN35" s="653"/>
      <c r="DO35" s="653"/>
      <c r="DP35" s="653"/>
      <c r="DQ35" s="653"/>
      <c r="DR35" s="653"/>
      <c r="DS35" s="653"/>
      <c r="DT35" s="653"/>
      <c r="DU35" s="653"/>
      <c r="DV35" s="654"/>
      <c r="DW35" s="628">
        <v>1</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640776</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2155895</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3495824</v>
      </c>
      <c r="CS36" s="624"/>
      <c r="CT36" s="624"/>
      <c r="CU36" s="624"/>
      <c r="CV36" s="624"/>
      <c r="CW36" s="624"/>
      <c r="CX36" s="624"/>
      <c r="CY36" s="625"/>
      <c r="CZ36" s="628">
        <v>19.399999999999999</v>
      </c>
      <c r="DA36" s="655"/>
      <c r="DB36" s="655"/>
      <c r="DC36" s="658"/>
      <c r="DD36" s="632">
        <v>3067502</v>
      </c>
      <c r="DE36" s="624"/>
      <c r="DF36" s="624"/>
      <c r="DG36" s="624"/>
      <c r="DH36" s="624"/>
      <c r="DI36" s="624"/>
      <c r="DJ36" s="624"/>
      <c r="DK36" s="625"/>
      <c r="DL36" s="632">
        <v>1880713</v>
      </c>
      <c r="DM36" s="624"/>
      <c r="DN36" s="624"/>
      <c r="DO36" s="624"/>
      <c r="DP36" s="624"/>
      <c r="DQ36" s="624"/>
      <c r="DR36" s="624"/>
      <c r="DS36" s="624"/>
      <c r="DT36" s="624"/>
      <c r="DU36" s="624"/>
      <c r="DV36" s="625"/>
      <c r="DW36" s="628">
        <v>21.2</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482869</v>
      </c>
      <c r="S37" s="624"/>
      <c r="T37" s="624"/>
      <c r="U37" s="624"/>
      <c r="V37" s="624"/>
      <c r="W37" s="624"/>
      <c r="X37" s="624"/>
      <c r="Y37" s="625"/>
      <c r="Z37" s="626">
        <v>2.6</v>
      </c>
      <c r="AA37" s="626"/>
      <c r="AB37" s="626"/>
      <c r="AC37" s="626"/>
      <c r="AD37" s="627">
        <v>39</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575499</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-19781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1081612</v>
      </c>
      <c r="CS37" s="653"/>
      <c r="CT37" s="653"/>
      <c r="CU37" s="653"/>
      <c r="CV37" s="653"/>
      <c r="CW37" s="653"/>
      <c r="CX37" s="653"/>
      <c r="CY37" s="654"/>
      <c r="CZ37" s="628">
        <v>6</v>
      </c>
      <c r="DA37" s="655"/>
      <c r="DB37" s="655"/>
      <c r="DC37" s="658"/>
      <c r="DD37" s="632">
        <v>1076272</v>
      </c>
      <c r="DE37" s="653"/>
      <c r="DF37" s="653"/>
      <c r="DG37" s="653"/>
      <c r="DH37" s="653"/>
      <c r="DI37" s="653"/>
      <c r="DJ37" s="653"/>
      <c r="DK37" s="654"/>
      <c r="DL37" s="632">
        <v>975572</v>
      </c>
      <c r="DM37" s="653"/>
      <c r="DN37" s="653"/>
      <c r="DO37" s="653"/>
      <c r="DP37" s="653"/>
      <c r="DQ37" s="653"/>
      <c r="DR37" s="653"/>
      <c r="DS37" s="653"/>
      <c r="DT37" s="653"/>
      <c r="DU37" s="653"/>
      <c r="DV37" s="654"/>
      <c r="DW37" s="628">
        <v>11</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1807300</v>
      </c>
      <c r="S38" s="624"/>
      <c r="T38" s="624"/>
      <c r="U38" s="624"/>
      <c r="V38" s="624"/>
      <c r="W38" s="624"/>
      <c r="X38" s="624"/>
      <c r="Y38" s="625"/>
      <c r="Z38" s="626">
        <v>9.6999999999999993</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346903</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3844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1050810</v>
      </c>
      <c r="CS38" s="624"/>
      <c r="CT38" s="624"/>
      <c r="CU38" s="624"/>
      <c r="CV38" s="624"/>
      <c r="CW38" s="624"/>
      <c r="CX38" s="624"/>
      <c r="CY38" s="625"/>
      <c r="CZ38" s="628">
        <v>5.8</v>
      </c>
      <c r="DA38" s="655"/>
      <c r="DB38" s="655"/>
      <c r="DC38" s="658"/>
      <c r="DD38" s="632">
        <v>866706</v>
      </c>
      <c r="DE38" s="624"/>
      <c r="DF38" s="624"/>
      <c r="DG38" s="624"/>
      <c r="DH38" s="624"/>
      <c r="DI38" s="624"/>
      <c r="DJ38" s="624"/>
      <c r="DK38" s="625"/>
      <c r="DL38" s="632">
        <v>810955</v>
      </c>
      <c r="DM38" s="624"/>
      <c r="DN38" s="624"/>
      <c r="DO38" s="624"/>
      <c r="DP38" s="624"/>
      <c r="DQ38" s="624"/>
      <c r="DR38" s="624"/>
      <c r="DS38" s="624"/>
      <c r="DT38" s="624"/>
      <c r="DU38" s="624"/>
      <c r="DV38" s="625"/>
      <c r="DW38" s="628">
        <v>9.1</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v>436500</v>
      </c>
      <c r="S39" s="624"/>
      <c r="T39" s="624"/>
      <c r="U39" s="624"/>
      <c r="V39" s="624"/>
      <c r="W39" s="624"/>
      <c r="X39" s="624"/>
      <c r="Y39" s="625"/>
      <c r="Z39" s="626">
        <v>2.2999999999999998</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172471</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5783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687026</v>
      </c>
      <c r="CS39" s="653"/>
      <c r="CT39" s="653"/>
      <c r="CU39" s="653"/>
      <c r="CV39" s="653"/>
      <c r="CW39" s="653"/>
      <c r="CX39" s="653"/>
      <c r="CY39" s="654"/>
      <c r="CZ39" s="628">
        <v>3.8</v>
      </c>
      <c r="DA39" s="655"/>
      <c r="DB39" s="655"/>
      <c r="DC39" s="658"/>
      <c r="DD39" s="632">
        <v>516042</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63200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v>10212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24480</v>
      </c>
      <c r="CS40" s="624"/>
      <c r="CT40" s="624"/>
      <c r="CU40" s="624"/>
      <c r="CV40" s="624"/>
      <c r="CW40" s="624"/>
      <c r="CX40" s="624"/>
      <c r="CY40" s="625"/>
      <c r="CZ40" s="628">
        <v>0.1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18633748</v>
      </c>
      <c r="S41" s="699"/>
      <c r="T41" s="699"/>
      <c r="U41" s="699"/>
      <c r="V41" s="699"/>
      <c r="W41" s="699"/>
      <c r="X41" s="699"/>
      <c r="Y41" s="700"/>
      <c r="Z41" s="701">
        <v>100</v>
      </c>
      <c r="AA41" s="701"/>
      <c r="AB41" s="701"/>
      <c r="AC41" s="701"/>
      <c r="AD41" s="702">
        <v>8377811</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218082</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832728</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378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2772009</v>
      </c>
      <c r="CS42" s="653"/>
      <c r="CT42" s="653"/>
      <c r="CU42" s="653"/>
      <c r="CV42" s="653"/>
      <c r="CW42" s="653"/>
      <c r="CX42" s="653"/>
      <c r="CY42" s="654"/>
      <c r="CZ42" s="628">
        <v>15.3</v>
      </c>
      <c r="DA42" s="655"/>
      <c r="DB42" s="655"/>
      <c r="DC42" s="658"/>
      <c r="DD42" s="632">
        <v>107773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16503</v>
      </c>
      <c r="CS43" s="653"/>
      <c r="CT43" s="653"/>
      <c r="CU43" s="653"/>
      <c r="CV43" s="653"/>
      <c r="CW43" s="653"/>
      <c r="CX43" s="653"/>
      <c r="CY43" s="654"/>
      <c r="CZ43" s="628">
        <v>0.1</v>
      </c>
      <c r="DA43" s="655"/>
      <c r="DB43" s="655"/>
      <c r="DC43" s="658"/>
      <c r="DD43" s="632">
        <v>16503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2764959</v>
      </c>
      <c r="CS44" s="624"/>
      <c r="CT44" s="624"/>
      <c r="CU44" s="624"/>
      <c r="CV44" s="624"/>
      <c r="CW44" s="624"/>
      <c r="CX44" s="624"/>
      <c r="CY44" s="625"/>
      <c r="CZ44" s="628">
        <v>15.3</v>
      </c>
      <c r="DA44" s="629"/>
      <c r="DB44" s="629"/>
      <c r="DC44" s="635"/>
      <c r="DD44" s="632">
        <v>107725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1485594</v>
      </c>
      <c r="CS45" s="653"/>
      <c r="CT45" s="653"/>
      <c r="CU45" s="653"/>
      <c r="CV45" s="653"/>
      <c r="CW45" s="653"/>
      <c r="CX45" s="653"/>
      <c r="CY45" s="654"/>
      <c r="CZ45" s="628">
        <v>8.1999999999999993</v>
      </c>
      <c r="DA45" s="655"/>
      <c r="DB45" s="655"/>
      <c r="DC45" s="658"/>
      <c r="DD45" s="632">
        <v>6690</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985737</v>
      </c>
      <c r="CS46" s="624"/>
      <c r="CT46" s="624"/>
      <c r="CU46" s="624"/>
      <c r="CV46" s="624"/>
      <c r="CW46" s="624"/>
      <c r="CX46" s="624"/>
      <c r="CY46" s="625"/>
      <c r="CZ46" s="628">
        <v>5.5</v>
      </c>
      <c r="DA46" s="629"/>
      <c r="DB46" s="629"/>
      <c r="DC46" s="635"/>
      <c r="DD46" s="632">
        <v>97918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7050</v>
      </c>
      <c r="CS47" s="653"/>
      <c r="CT47" s="653"/>
      <c r="CU47" s="653"/>
      <c r="CV47" s="653"/>
      <c r="CW47" s="653"/>
      <c r="CX47" s="653"/>
      <c r="CY47" s="654"/>
      <c r="CZ47" s="628">
        <v>0</v>
      </c>
      <c r="DA47" s="655"/>
      <c r="DB47" s="655"/>
      <c r="DC47" s="658"/>
      <c r="DD47" s="632">
        <v>48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18060104</v>
      </c>
      <c r="CS49" s="682"/>
      <c r="CT49" s="682"/>
      <c r="CU49" s="682"/>
      <c r="CV49" s="682"/>
      <c r="CW49" s="682"/>
      <c r="CX49" s="682"/>
      <c r="CY49" s="711"/>
      <c r="CZ49" s="703">
        <v>100</v>
      </c>
      <c r="DA49" s="712"/>
      <c r="DB49" s="712"/>
      <c r="DC49" s="713"/>
      <c r="DD49" s="714">
        <v>11982482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ZlwTjeRbVLO+Fvisw94vDvQwKiYHNhAFhBk8h8kkwZtRIgt2ZmF3et4zsOkSUNRM8DKRO4LfJ13/O+Usl9z4A==" saltValue="+iAaFrrybCplJ7EGyQWV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18634</v>
      </c>
      <c r="R7" s="753"/>
      <c r="S7" s="753"/>
      <c r="T7" s="753"/>
      <c r="U7" s="753"/>
      <c r="V7" s="753">
        <v>18060</v>
      </c>
      <c r="W7" s="753"/>
      <c r="X7" s="753"/>
      <c r="Y7" s="753"/>
      <c r="Z7" s="753"/>
      <c r="AA7" s="753">
        <v>574</v>
      </c>
      <c r="AB7" s="753"/>
      <c r="AC7" s="753"/>
      <c r="AD7" s="753"/>
      <c r="AE7" s="754"/>
      <c r="AF7" s="755">
        <v>441</v>
      </c>
      <c r="AG7" s="756"/>
      <c r="AH7" s="756"/>
      <c r="AI7" s="756"/>
      <c r="AJ7" s="757"/>
      <c r="AK7" s="758"/>
      <c r="AL7" s="759"/>
      <c r="AM7" s="759"/>
      <c r="AN7" s="759"/>
      <c r="AO7" s="759"/>
      <c r="AP7" s="759">
        <v>17894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0</v>
      </c>
      <c r="CI7" s="744"/>
      <c r="CJ7" s="744"/>
      <c r="CK7" s="744"/>
      <c r="CL7" s="745"/>
      <c r="CM7" s="743">
        <v>279</v>
      </c>
      <c r="CN7" s="744"/>
      <c r="CO7" s="744"/>
      <c r="CP7" s="744"/>
      <c r="CQ7" s="745"/>
      <c r="CR7" s="743">
        <v>5</v>
      </c>
      <c r="CS7" s="744"/>
      <c r="CT7" s="744"/>
      <c r="CU7" s="744"/>
      <c r="CV7" s="745"/>
      <c r="CW7" s="743" t="s">
        <v>555</v>
      </c>
      <c r="CX7" s="744"/>
      <c r="CY7" s="744"/>
      <c r="CZ7" s="744"/>
      <c r="DA7" s="745"/>
      <c r="DB7" s="743">
        <v>16</v>
      </c>
      <c r="DC7" s="744"/>
      <c r="DD7" s="744"/>
      <c r="DE7" s="744"/>
      <c r="DF7" s="745"/>
      <c r="DG7" s="743" t="s">
        <v>555</v>
      </c>
      <c r="DH7" s="744"/>
      <c r="DI7" s="744"/>
      <c r="DJ7" s="744"/>
      <c r="DK7" s="745"/>
      <c r="DL7" s="743" t="s">
        <v>555</v>
      </c>
      <c r="DM7" s="744"/>
      <c r="DN7" s="744"/>
      <c r="DO7" s="744"/>
      <c r="DP7" s="745"/>
      <c r="DQ7" s="743" t="s">
        <v>555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t="s">
        <v>555</v>
      </c>
      <c r="CI8" s="777"/>
      <c r="CJ8" s="777"/>
      <c r="CK8" s="777"/>
      <c r="CL8" s="778"/>
      <c r="CM8" s="776">
        <v>107</v>
      </c>
      <c r="CN8" s="777"/>
      <c r="CO8" s="777"/>
      <c r="CP8" s="777"/>
      <c r="CQ8" s="778"/>
      <c r="CR8" s="776">
        <v>100</v>
      </c>
      <c r="CS8" s="777"/>
      <c r="CT8" s="777"/>
      <c r="CU8" s="777"/>
      <c r="CV8" s="778"/>
      <c r="CW8" s="776">
        <v>12</v>
      </c>
      <c r="CX8" s="777"/>
      <c r="CY8" s="777"/>
      <c r="CZ8" s="777"/>
      <c r="DA8" s="778"/>
      <c r="DB8" s="776" t="s">
        <v>555</v>
      </c>
      <c r="DC8" s="777"/>
      <c r="DD8" s="777"/>
      <c r="DE8" s="777"/>
      <c r="DF8" s="778"/>
      <c r="DG8" s="776" t="s">
        <v>555</v>
      </c>
      <c r="DH8" s="777"/>
      <c r="DI8" s="777"/>
      <c r="DJ8" s="777"/>
      <c r="DK8" s="778"/>
      <c r="DL8" s="776" t="s">
        <v>555</v>
      </c>
      <c r="DM8" s="777"/>
      <c r="DN8" s="777"/>
      <c r="DO8" s="777"/>
      <c r="DP8" s="778"/>
      <c r="DQ8" s="776" t="s">
        <v>555</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441</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3104</v>
      </c>
      <c r="R28" s="823"/>
      <c r="S28" s="823"/>
      <c r="T28" s="823"/>
      <c r="U28" s="823"/>
      <c r="V28" s="823">
        <v>3104</v>
      </c>
      <c r="W28" s="823"/>
      <c r="X28" s="823"/>
      <c r="Y28" s="823"/>
      <c r="Z28" s="823"/>
      <c r="AA28" s="823" t="s">
        <v>555</v>
      </c>
      <c r="AB28" s="823"/>
      <c r="AC28" s="823"/>
      <c r="AD28" s="823"/>
      <c r="AE28" s="824"/>
      <c r="AF28" s="825" t="s">
        <v>122</v>
      </c>
      <c r="AG28" s="823"/>
      <c r="AH28" s="823"/>
      <c r="AI28" s="823"/>
      <c r="AJ28" s="826"/>
      <c r="AK28" s="827">
        <v>218</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393</v>
      </c>
      <c r="R29" s="784"/>
      <c r="S29" s="784"/>
      <c r="T29" s="784"/>
      <c r="U29" s="784"/>
      <c r="V29" s="784">
        <v>392</v>
      </c>
      <c r="W29" s="784"/>
      <c r="X29" s="784"/>
      <c r="Y29" s="784"/>
      <c r="Z29" s="784"/>
      <c r="AA29" s="784">
        <v>1</v>
      </c>
      <c r="AB29" s="784"/>
      <c r="AC29" s="784"/>
      <c r="AD29" s="784"/>
      <c r="AE29" s="785"/>
      <c r="AF29" s="786">
        <v>1</v>
      </c>
      <c r="AG29" s="787"/>
      <c r="AH29" s="787"/>
      <c r="AI29" s="787"/>
      <c r="AJ29" s="788"/>
      <c r="AK29" s="834">
        <v>85</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2755</v>
      </c>
      <c r="R30" s="784"/>
      <c r="S30" s="784"/>
      <c r="T30" s="784"/>
      <c r="U30" s="784"/>
      <c r="V30" s="784">
        <v>2686</v>
      </c>
      <c r="W30" s="784"/>
      <c r="X30" s="784"/>
      <c r="Y30" s="784"/>
      <c r="Z30" s="784"/>
      <c r="AA30" s="784">
        <v>70</v>
      </c>
      <c r="AB30" s="784"/>
      <c r="AC30" s="784"/>
      <c r="AD30" s="784"/>
      <c r="AE30" s="785"/>
      <c r="AF30" s="786">
        <v>70</v>
      </c>
      <c r="AG30" s="787"/>
      <c r="AH30" s="787"/>
      <c r="AI30" s="787"/>
      <c r="AJ30" s="788"/>
      <c r="AK30" s="834">
        <v>446</v>
      </c>
      <c r="AL30" s="830"/>
      <c r="AM30" s="830"/>
      <c r="AN30" s="830"/>
      <c r="AO30" s="830"/>
      <c r="AP30" s="830" t="s">
        <v>555</v>
      </c>
      <c r="AQ30" s="830"/>
      <c r="AR30" s="830"/>
      <c r="AS30" s="830"/>
      <c r="AT30" s="830"/>
      <c r="AU30" s="830" t="s">
        <v>555</v>
      </c>
      <c r="AV30" s="830"/>
      <c r="AW30" s="830"/>
      <c r="AX30" s="830"/>
      <c r="AY30" s="830"/>
      <c r="AZ30" s="831" t="s">
        <v>555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6</v>
      </c>
      <c r="R31" s="784"/>
      <c r="S31" s="784"/>
      <c r="T31" s="784"/>
      <c r="U31" s="784"/>
      <c r="V31" s="784">
        <v>6</v>
      </c>
      <c r="W31" s="784"/>
      <c r="X31" s="784"/>
      <c r="Y31" s="784"/>
      <c r="Z31" s="784"/>
      <c r="AA31" s="784" t="s">
        <v>555</v>
      </c>
      <c r="AB31" s="784"/>
      <c r="AC31" s="784"/>
      <c r="AD31" s="784"/>
      <c r="AE31" s="785"/>
      <c r="AF31" s="786" t="s">
        <v>122</v>
      </c>
      <c r="AG31" s="787"/>
      <c r="AH31" s="787"/>
      <c r="AI31" s="787"/>
      <c r="AJ31" s="788"/>
      <c r="AK31" s="834">
        <v>2</v>
      </c>
      <c r="AL31" s="830"/>
      <c r="AM31" s="830"/>
      <c r="AN31" s="830"/>
      <c r="AO31" s="830"/>
      <c r="AP31" s="830" t="s">
        <v>555</v>
      </c>
      <c r="AQ31" s="830"/>
      <c r="AR31" s="830"/>
      <c r="AS31" s="830"/>
      <c r="AT31" s="830"/>
      <c r="AU31" s="830" t="s">
        <v>555</v>
      </c>
      <c r="AV31" s="830"/>
      <c r="AW31" s="830"/>
      <c r="AX31" s="830"/>
      <c r="AY31" s="830"/>
      <c r="AZ31" s="831" t="s">
        <v>555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802</v>
      </c>
      <c r="R32" s="784"/>
      <c r="S32" s="784"/>
      <c r="T32" s="784"/>
      <c r="U32" s="784"/>
      <c r="V32" s="784">
        <v>802</v>
      </c>
      <c r="W32" s="784"/>
      <c r="X32" s="784"/>
      <c r="Y32" s="784"/>
      <c r="Z32" s="784"/>
      <c r="AA32" s="784">
        <v>0</v>
      </c>
      <c r="AB32" s="784"/>
      <c r="AC32" s="784"/>
      <c r="AD32" s="784"/>
      <c r="AE32" s="785"/>
      <c r="AF32" s="786">
        <v>330</v>
      </c>
      <c r="AG32" s="787"/>
      <c r="AH32" s="787"/>
      <c r="AI32" s="787"/>
      <c r="AJ32" s="788"/>
      <c r="AK32" s="834">
        <v>172</v>
      </c>
      <c r="AL32" s="830"/>
      <c r="AM32" s="830"/>
      <c r="AN32" s="830"/>
      <c r="AO32" s="830"/>
      <c r="AP32" s="830">
        <v>2511</v>
      </c>
      <c r="AQ32" s="830"/>
      <c r="AR32" s="830"/>
      <c r="AS32" s="830"/>
      <c r="AT32" s="830"/>
      <c r="AU32" s="830">
        <v>153</v>
      </c>
      <c r="AV32" s="830"/>
      <c r="AW32" s="830"/>
      <c r="AX32" s="830"/>
      <c r="AY32" s="830"/>
      <c r="AZ32" s="831" t="s">
        <v>555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2740</v>
      </c>
      <c r="R33" s="784"/>
      <c r="S33" s="784"/>
      <c r="T33" s="784"/>
      <c r="U33" s="784"/>
      <c r="V33" s="784">
        <v>2901</v>
      </c>
      <c r="W33" s="784"/>
      <c r="X33" s="784"/>
      <c r="Y33" s="784"/>
      <c r="Z33" s="784"/>
      <c r="AA33" s="784">
        <v>-161</v>
      </c>
      <c r="AB33" s="784"/>
      <c r="AC33" s="784"/>
      <c r="AD33" s="784"/>
      <c r="AE33" s="785"/>
      <c r="AF33" s="786">
        <v>438</v>
      </c>
      <c r="AG33" s="787"/>
      <c r="AH33" s="787"/>
      <c r="AI33" s="787"/>
      <c r="AJ33" s="788"/>
      <c r="AK33" s="834">
        <v>347</v>
      </c>
      <c r="AL33" s="830"/>
      <c r="AM33" s="830"/>
      <c r="AN33" s="830"/>
      <c r="AO33" s="830"/>
      <c r="AP33" s="830">
        <v>795</v>
      </c>
      <c r="AQ33" s="830"/>
      <c r="AR33" s="830"/>
      <c r="AS33" s="830"/>
      <c r="AT33" s="830"/>
      <c r="AU33" s="830">
        <v>461</v>
      </c>
      <c r="AV33" s="830"/>
      <c r="AW33" s="830"/>
      <c r="AX33" s="830"/>
      <c r="AY33" s="830"/>
      <c r="AZ33" s="831" t="s">
        <v>555</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22</v>
      </c>
      <c r="R34" s="784"/>
      <c r="S34" s="784"/>
      <c r="T34" s="784"/>
      <c r="U34" s="784"/>
      <c r="V34" s="784">
        <v>22</v>
      </c>
      <c r="W34" s="784"/>
      <c r="X34" s="784"/>
      <c r="Y34" s="784"/>
      <c r="Z34" s="784"/>
      <c r="AA34" s="784" t="s">
        <v>555</v>
      </c>
      <c r="AB34" s="784"/>
      <c r="AC34" s="784"/>
      <c r="AD34" s="784"/>
      <c r="AE34" s="785"/>
      <c r="AF34" s="786">
        <v>19</v>
      </c>
      <c r="AG34" s="787"/>
      <c r="AH34" s="787"/>
      <c r="AI34" s="787"/>
      <c r="AJ34" s="788"/>
      <c r="AK34" s="834">
        <v>10</v>
      </c>
      <c r="AL34" s="830"/>
      <c r="AM34" s="830"/>
      <c r="AN34" s="830"/>
      <c r="AO34" s="830"/>
      <c r="AP34" s="830">
        <v>52</v>
      </c>
      <c r="AQ34" s="830"/>
      <c r="AR34" s="830"/>
      <c r="AS34" s="830"/>
      <c r="AT34" s="830"/>
      <c r="AU34" s="830">
        <v>28</v>
      </c>
      <c r="AV34" s="830"/>
      <c r="AW34" s="830"/>
      <c r="AX34" s="830"/>
      <c r="AY34" s="830"/>
      <c r="AZ34" s="831" t="s">
        <v>555</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396</v>
      </c>
      <c r="C35" s="781"/>
      <c r="D35" s="781"/>
      <c r="E35" s="781"/>
      <c r="F35" s="781"/>
      <c r="G35" s="781"/>
      <c r="H35" s="781"/>
      <c r="I35" s="781"/>
      <c r="J35" s="781"/>
      <c r="K35" s="781"/>
      <c r="L35" s="781"/>
      <c r="M35" s="781"/>
      <c r="N35" s="781"/>
      <c r="O35" s="781"/>
      <c r="P35" s="782"/>
      <c r="Q35" s="783">
        <v>776</v>
      </c>
      <c r="R35" s="784"/>
      <c r="S35" s="784"/>
      <c r="T35" s="784"/>
      <c r="U35" s="784"/>
      <c r="V35" s="784">
        <v>776</v>
      </c>
      <c r="W35" s="784"/>
      <c r="X35" s="784"/>
      <c r="Y35" s="784"/>
      <c r="Z35" s="784"/>
      <c r="AA35" s="784" t="s">
        <v>555</v>
      </c>
      <c r="AB35" s="784"/>
      <c r="AC35" s="784"/>
      <c r="AD35" s="784"/>
      <c r="AE35" s="785"/>
      <c r="AF35" s="786">
        <v>93</v>
      </c>
      <c r="AG35" s="787"/>
      <c r="AH35" s="787"/>
      <c r="AI35" s="787"/>
      <c r="AJ35" s="788"/>
      <c r="AK35" s="834">
        <v>575</v>
      </c>
      <c r="AL35" s="830"/>
      <c r="AM35" s="830"/>
      <c r="AN35" s="830"/>
      <c r="AO35" s="830"/>
      <c r="AP35" s="830">
        <v>8729</v>
      </c>
      <c r="AQ35" s="830"/>
      <c r="AR35" s="830"/>
      <c r="AS35" s="830"/>
      <c r="AT35" s="830"/>
      <c r="AU35" s="830">
        <v>7161</v>
      </c>
      <c r="AV35" s="830"/>
      <c r="AW35" s="830"/>
      <c r="AX35" s="830"/>
      <c r="AY35" s="830"/>
      <c r="AZ35" s="831" t="s">
        <v>555</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950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1297</v>
      </c>
      <c r="R68" s="866"/>
      <c r="S68" s="866"/>
      <c r="T68" s="866"/>
      <c r="U68" s="866"/>
      <c r="V68" s="866">
        <v>1108</v>
      </c>
      <c r="W68" s="866"/>
      <c r="X68" s="866"/>
      <c r="Y68" s="866"/>
      <c r="Z68" s="866"/>
      <c r="AA68" s="866">
        <v>189</v>
      </c>
      <c r="AB68" s="866"/>
      <c r="AC68" s="866"/>
      <c r="AD68" s="866"/>
      <c r="AE68" s="866"/>
      <c r="AF68" s="866">
        <v>1759</v>
      </c>
      <c r="AG68" s="866"/>
      <c r="AH68" s="866"/>
      <c r="AI68" s="866"/>
      <c r="AJ68" s="866"/>
      <c r="AK68" s="866" t="s">
        <v>555</v>
      </c>
      <c r="AL68" s="866"/>
      <c r="AM68" s="866"/>
      <c r="AN68" s="866"/>
      <c r="AO68" s="866"/>
      <c r="AP68" s="866">
        <v>269</v>
      </c>
      <c r="AQ68" s="866"/>
      <c r="AR68" s="866"/>
      <c r="AS68" s="866"/>
      <c r="AT68" s="866"/>
      <c r="AU68" s="866">
        <v>201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559</v>
      </c>
      <c r="C69" s="874"/>
      <c r="D69" s="874"/>
      <c r="E69" s="874"/>
      <c r="F69" s="874"/>
      <c r="G69" s="874"/>
      <c r="H69" s="874"/>
      <c r="I69" s="874"/>
      <c r="J69" s="874"/>
      <c r="K69" s="874"/>
      <c r="L69" s="874"/>
      <c r="M69" s="874"/>
      <c r="N69" s="874"/>
      <c r="O69" s="874"/>
      <c r="P69" s="875"/>
      <c r="Q69" s="876">
        <v>75</v>
      </c>
      <c r="R69" s="830"/>
      <c r="S69" s="830"/>
      <c r="T69" s="830"/>
      <c r="U69" s="830"/>
      <c r="V69" s="830">
        <v>74</v>
      </c>
      <c r="W69" s="830"/>
      <c r="X69" s="830"/>
      <c r="Y69" s="830"/>
      <c r="Z69" s="830"/>
      <c r="AA69" s="830">
        <v>2</v>
      </c>
      <c r="AB69" s="830"/>
      <c r="AC69" s="830"/>
      <c r="AD69" s="830"/>
      <c r="AE69" s="830"/>
      <c r="AF69" s="830">
        <v>2</v>
      </c>
      <c r="AG69" s="830"/>
      <c r="AH69" s="830"/>
      <c r="AI69" s="830"/>
      <c r="AJ69" s="830"/>
      <c r="AK69" s="830">
        <v>0</v>
      </c>
      <c r="AL69" s="830"/>
      <c r="AM69" s="830"/>
      <c r="AN69" s="830"/>
      <c r="AO69" s="830"/>
      <c r="AP69" s="830" t="s">
        <v>572</v>
      </c>
      <c r="AQ69" s="830"/>
      <c r="AR69" s="830"/>
      <c r="AS69" s="830"/>
      <c r="AT69" s="830"/>
      <c r="AU69" s="830" t="s">
        <v>572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1868</v>
      </c>
      <c r="R70" s="830"/>
      <c r="S70" s="830"/>
      <c r="T70" s="830"/>
      <c r="U70" s="830"/>
      <c r="V70" s="830">
        <v>1781</v>
      </c>
      <c r="W70" s="830"/>
      <c r="X70" s="830"/>
      <c r="Y70" s="830"/>
      <c r="Z70" s="830"/>
      <c r="AA70" s="830">
        <v>87</v>
      </c>
      <c r="AB70" s="830"/>
      <c r="AC70" s="830"/>
      <c r="AD70" s="830"/>
      <c r="AE70" s="830"/>
      <c r="AF70" s="830">
        <v>42</v>
      </c>
      <c r="AG70" s="830"/>
      <c r="AH70" s="830"/>
      <c r="AI70" s="830"/>
      <c r="AJ70" s="830"/>
      <c r="AK70" s="830">
        <v>2</v>
      </c>
      <c r="AL70" s="830"/>
      <c r="AM70" s="830"/>
      <c r="AN70" s="830"/>
      <c r="AO70" s="830"/>
      <c r="AP70" s="830">
        <v>1880</v>
      </c>
      <c r="AQ70" s="830"/>
      <c r="AR70" s="830"/>
      <c r="AS70" s="830"/>
      <c r="AT70" s="830"/>
      <c r="AU70" s="830">
        <v>1460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561</v>
      </c>
      <c r="C71" s="874"/>
      <c r="D71" s="874"/>
      <c r="E71" s="874"/>
      <c r="F71" s="874"/>
      <c r="G71" s="874"/>
      <c r="H71" s="874"/>
      <c r="I71" s="874"/>
      <c r="J71" s="874"/>
      <c r="K71" s="874"/>
      <c r="L71" s="874"/>
      <c r="M71" s="874"/>
      <c r="N71" s="874"/>
      <c r="O71" s="874"/>
      <c r="P71" s="875"/>
      <c r="Q71" s="876">
        <v>2104</v>
      </c>
      <c r="R71" s="830"/>
      <c r="S71" s="830"/>
      <c r="T71" s="830"/>
      <c r="U71" s="830"/>
      <c r="V71" s="830">
        <v>1951</v>
      </c>
      <c r="W71" s="830"/>
      <c r="X71" s="830"/>
      <c r="Y71" s="830"/>
      <c r="Z71" s="830"/>
      <c r="AA71" s="830">
        <v>153</v>
      </c>
      <c r="AB71" s="830"/>
      <c r="AC71" s="830"/>
      <c r="AD71" s="830"/>
      <c r="AE71" s="830"/>
      <c r="AF71" s="830">
        <v>47</v>
      </c>
      <c r="AG71" s="830"/>
      <c r="AH71" s="830"/>
      <c r="AI71" s="830"/>
      <c r="AJ71" s="830"/>
      <c r="AK71" s="830">
        <v>80</v>
      </c>
      <c r="AL71" s="830"/>
      <c r="AM71" s="830"/>
      <c r="AN71" s="830"/>
      <c r="AO71" s="830"/>
      <c r="AP71" s="830">
        <v>15</v>
      </c>
      <c r="AQ71" s="830"/>
      <c r="AR71" s="830"/>
      <c r="AS71" s="830"/>
      <c r="AT71" s="830"/>
      <c r="AU71" s="830">
        <v>26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562</v>
      </c>
      <c r="C72" s="874"/>
      <c r="D72" s="874"/>
      <c r="E72" s="874"/>
      <c r="F72" s="874"/>
      <c r="G72" s="874"/>
      <c r="H72" s="874"/>
      <c r="I72" s="874"/>
      <c r="J72" s="874"/>
      <c r="K72" s="874"/>
      <c r="L72" s="874"/>
      <c r="M72" s="874"/>
      <c r="N72" s="874"/>
      <c r="O72" s="874"/>
      <c r="P72" s="875"/>
      <c r="Q72" s="876">
        <v>230</v>
      </c>
      <c r="R72" s="830"/>
      <c r="S72" s="830"/>
      <c r="T72" s="830"/>
      <c r="U72" s="830"/>
      <c r="V72" s="830">
        <v>102</v>
      </c>
      <c r="W72" s="830"/>
      <c r="X72" s="830"/>
      <c r="Y72" s="830"/>
      <c r="Z72" s="830"/>
      <c r="AA72" s="830">
        <v>128</v>
      </c>
      <c r="AB72" s="830"/>
      <c r="AC72" s="830"/>
      <c r="AD72" s="830"/>
      <c r="AE72" s="830"/>
      <c r="AF72" s="830">
        <v>8</v>
      </c>
      <c r="AG72" s="830"/>
      <c r="AH72" s="830"/>
      <c r="AI72" s="830"/>
      <c r="AJ72" s="830"/>
      <c r="AK72" s="830">
        <v>40</v>
      </c>
      <c r="AL72" s="830"/>
      <c r="AM72" s="830"/>
      <c r="AN72" s="830"/>
      <c r="AO72" s="830"/>
      <c r="AP72" s="830" t="s">
        <v>572</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563</v>
      </c>
      <c r="C73" s="874"/>
      <c r="D73" s="874"/>
      <c r="E73" s="874"/>
      <c r="F73" s="874"/>
      <c r="G73" s="874"/>
      <c r="H73" s="874"/>
      <c r="I73" s="874"/>
      <c r="J73" s="874"/>
      <c r="K73" s="874"/>
      <c r="L73" s="874"/>
      <c r="M73" s="874"/>
      <c r="N73" s="874"/>
      <c r="O73" s="874"/>
      <c r="P73" s="875"/>
      <c r="Q73" s="876">
        <v>609</v>
      </c>
      <c r="R73" s="830"/>
      <c r="S73" s="830"/>
      <c r="T73" s="830"/>
      <c r="U73" s="830"/>
      <c r="V73" s="830">
        <v>544</v>
      </c>
      <c r="W73" s="830"/>
      <c r="X73" s="830"/>
      <c r="Y73" s="830"/>
      <c r="Z73" s="830"/>
      <c r="AA73" s="830">
        <v>65</v>
      </c>
      <c r="AB73" s="830"/>
      <c r="AC73" s="830"/>
      <c r="AD73" s="830"/>
      <c r="AE73" s="830"/>
      <c r="AF73" s="830">
        <v>65</v>
      </c>
      <c r="AG73" s="830"/>
      <c r="AH73" s="830"/>
      <c r="AI73" s="830"/>
      <c r="AJ73" s="830"/>
      <c r="AK73" s="830" t="s">
        <v>555</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564</v>
      </c>
      <c r="C74" s="874"/>
      <c r="D74" s="874"/>
      <c r="E74" s="874"/>
      <c r="F74" s="874"/>
      <c r="G74" s="874"/>
      <c r="H74" s="874"/>
      <c r="I74" s="874"/>
      <c r="J74" s="874"/>
      <c r="K74" s="874"/>
      <c r="L74" s="874"/>
      <c r="M74" s="874"/>
      <c r="N74" s="874"/>
      <c r="O74" s="874"/>
      <c r="P74" s="875"/>
      <c r="Q74" s="876">
        <v>114090</v>
      </c>
      <c r="R74" s="830"/>
      <c r="S74" s="830"/>
      <c r="T74" s="830"/>
      <c r="U74" s="830"/>
      <c r="V74" s="830">
        <v>112795</v>
      </c>
      <c r="W74" s="830"/>
      <c r="X74" s="830"/>
      <c r="Y74" s="830"/>
      <c r="Z74" s="830"/>
      <c r="AA74" s="830">
        <v>1295</v>
      </c>
      <c r="AB74" s="830"/>
      <c r="AC74" s="830"/>
      <c r="AD74" s="830"/>
      <c r="AE74" s="830"/>
      <c r="AF74" s="830">
        <v>1295</v>
      </c>
      <c r="AG74" s="830"/>
      <c r="AH74" s="830"/>
      <c r="AI74" s="830"/>
      <c r="AJ74" s="830"/>
      <c r="AK74" s="830">
        <v>350</v>
      </c>
      <c r="AL74" s="830"/>
      <c r="AM74" s="830"/>
      <c r="AN74" s="830"/>
      <c r="AO74" s="830"/>
      <c r="AP74" s="830" t="s">
        <v>555</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565</v>
      </c>
      <c r="C75" s="874"/>
      <c r="D75" s="874"/>
      <c r="E75" s="874"/>
      <c r="F75" s="874"/>
      <c r="G75" s="874"/>
      <c r="H75" s="874"/>
      <c r="I75" s="874"/>
      <c r="J75" s="874"/>
      <c r="K75" s="874"/>
      <c r="L75" s="874"/>
      <c r="M75" s="874"/>
      <c r="N75" s="874"/>
      <c r="O75" s="874"/>
      <c r="P75" s="875"/>
      <c r="Q75" s="877">
        <v>2</v>
      </c>
      <c r="R75" s="878"/>
      <c r="S75" s="878"/>
      <c r="T75" s="878"/>
      <c r="U75" s="834"/>
      <c r="V75" s="879">
        <v>0</v>
      </c>
      <c r="W75" s="878"/>
      <c r="X75" s="878"/>
      <c r="Y75" s="878"/>
      <c r="Z75" s="834"/>
      <c r="AA75" s="879">
        <v>2</v>
      </c>
      <c r="AB75" s="878"/>
      <c r="AC75" s="878"/>
      <c r="AD75" s="878"/>
      <c r="AE75" s="834"/>
      <c r="AF75" s="879">
        <v>2</v>
      </c>
      <c r="AG75" s="878"/>
      <c r="AH75" s="878"/>
      <c r="AI75" s="878"/>
      <c r="AJ75" s="834"/>
      <c r="AK75" s="879" t="s">
        <v>555</v>
      </c>
      <c r="AL75" s="878"/>
      <c r="AM75" s="878"/>
      <c r="AN75" s="878"/>
      <c r="AO75" s="834"/>
      <c r="AP75" s="879" t="s">
        <v>555</v>
      </c>
      <c r="AQ75" s="878"/>
      <c r="AR75" s="878"/>
      <c r="AS75" s="878"/>
      <c r="AT75" s="834"/>
      <c r="AU75" s="879" t="s">
        <v>555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566</v>
      </c>
      <c r="C76" s="874"/>
      <c r="D76" s="874"/>
      <c r="E76" s="874"/>
      <c r="F76" s="874"/>
      <c r="G76" s="874"/>
      <c r="H76" s="874"/>
      <c r="I76" s="874"/>
      <c r="J76" s="874"/>
      <c r="K76" s="874"/>
      <c r="L76" s="874"/>
      <c r="M76" s="874"/>
      <c r="N76" s="874"/>
      <c r="O76" s="874"/>
      <c r="P76" s="875"/>
      <c r="Q76" s="877">
        <v>4382</v>
      </c>
      <c r="R76" s="878"/>
      <c r="S76" s="878"/>
      <c r="T76" s="878"/>
      <c r="U76" s="834"/>
      <c r="V76" s="879">
        <v>4137</v>
      </c>
      <c r="W76" s="878"/>
      <c r="X76" s="878"/>
      <c r="Y76" s="878"/>
      <c r="Z76" s="834"/>
      <c r="AA76" s="879">
        <v>245</v>
      </c>
      <c r="AB76" s="878"/>
      <c r="AC76" s="878"/>
      <c r="AD76" s="878"/>
      <c r="AE76" s="834"/>
      <c r="AF76" s="879">
        <v>245</v>
      </c>
      <c r="AG76" s="878"/>
      <c r="AH76" s="878"/>
      <c r="AI76" s="878"/>
      <c r="AJ76" s="834"/>
      <c r="AK76" s="879">
        <v>76</v>
      </c>
      <c r="AL76" s="878"/>
      <c r="AM76" s="878"/>
      <c r="AN76" s="878"/>
      <c r="AO76" s="834"/>
      <c r="AP76" s="879" t="s">
        <v>555</v>
      </c>
      <c r="AQ76" s="878"/>
      <c r="AR76" s="878"/>
      <c r="AS76" s="878"/>
      <c r="AT76" s="834"/>
      <c r="AU76" s="879" t="s">
        <v>555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567</v>
      </c>
      <c r="C77" s="874"/>
      <c r="D77" s="874"/>
      <c r="E77" s="874"/>
      <c r="F77" s="874"/>
      <c r="G77" s="874"/>
      <c r="H77" s="874"/>
      <c r="I77" s="874"/>
      <c r="J77" s="874"/>
      <c r="K77" s="874"/>
      <c r="L77" s="874"/>
      <c r="M77" s="874"/>
      <c r="N77" s="874"/>
      <c r="O77" s="874"/>
      <c r="P77" s="875"/>
      <c r="Q77" s="877">
        <v>789</v>
      </c>
      <c r="R77" s="878"/>
      <c r="S77" s="878"/>
      <c r="T77" s="878"/>
      <c r="U77" s="834"/>
      <c r="V77" s="879">
        <v>784</v>
      </c>
      <c r="W77" s="878"/>
      <c r="X77" s="878"/>
      <c r="Y77" s="878"/>
      <c r="Z77" s="834"/>
      <c r="AA77" s="879">
        <v>5</v>
      </c>
      <c r="AB77" s="878"/>
      <c r="AC77" s="878"/>
      <c r="AD77" s="878"/>
      <c r="AE77" s="834"/>
      <c r="AF77" s="879">
        <v>5</v>
      </c>
      <c r="AG77" s="878"/>
      <c r="AH77" s="878"/>
      <c r="AI77" s="878"/>
      <c r="AJ77" s="834"/>
      <c r="AK77" s="879">
        <v>23</v>
      </c>
      <c r="AL77" s="878"/>
      <c r="AM77" s="878"/>
      <c r="AN77" s="878"/>
      <c r="AO77" s="834"/>
      <c r="AP77" s="879" t="s">
        <v>555</v>
      </c>
      <c r="AQ77" s="878"/>
      <c r="AR77" s="878"/>
      <c r="AS77" s="878"/>
      <c r="AT77" s="834"/>
      <c r="AU77" s="879" t="s">
        <v>555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568</v>
      </c>
      <c r="C78" s="874"/>
      <c r="D78" s="874"/>
      <c r="E78" s="874"/>
      <c r="F78" s="874"/>
      <c r="G78" s="874"/>
      <c r="H78" s="874"/>
      <c r="I78" s="874"/>
      <c r="J78" s="874"/>
      <c r="K78" s="874"/>
      <c r="L78" s="874"/>
      <c r="M78" s="874"/>
      <c r="N78" s="874"/>
      <c r="O78" s="874"/>
      <c r="P78" s="875"/>
      <c r="Q78" s="876">
        <v>465</v>
      </c>
      <c r="R78" s="830"/>
      <c r="S78" s="830"/>
      <c r="T78" s="830"/>
      <c r="U78" s="830"/>
      <c r="V78" s="830">
        <v>432</v>
      </c>
      <c r="W78" s="830"/>
      <c r="X78" s="830"/>
      <c r="Y78" s="830"/>
      <c r="Z78" s="830"/>
      <c r="AA78" s="830">
        <v>34</v>
      </c>
      <c r="AB78" s="830"/>
      <c r="AC78" s="830"/>
      <c r="AD78" s="830"/>
      <c r="AE78" s="830"/>
      <c r="AF78" s="830">
        <v>34</v>
      </c>
      <c r="AG78" s="830"/>
      <c r="AH78" s="830"/>
      <c r="AI78" s="830"/>
      <c r="AJ78" s="830"/>
      <c r="AK78" s="830" t="s">
        <v>555</v>
      </c>
      <c r="AL78" s="830"/>
      <c r="AM78" s="830"/>
      <c r="AN78" s="830"/>
      <c r="AO78" s="830"/>
      <c r="AP78" s="830">
        <v>3111</v>
      </c>
      <c r="AQ78" s="830"/>
      <c r="AR78" s="830"/>
      <c r="AS78" s="830"/>
      <c r="AT78" s="830"/>
      <c r="AU78" s="830">
        <v>52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569</v>
      </c>
      <c r="C79" s="874"/>
      <c r="D79" s="874"/>
      <c r="E79" s="874"/>
      <c r="F79" s="874"/>
      <c r="G79" s="874"/>
      <c r="H79" s="874"/>
      <c r="I79" s="874"/>
      <c r="J79" s="874"/>
      <c r="K79" s="874"/>
      <c r="L79" s="874"/>
      <c r="M79" s="874"/>
      <c r="N79" s="874"/>
      <c r="O79" s="874"/>
      <c r="P79" s="875"/>
      <c r="Q79" s="876">
        <v>7</v>
      </c>
      <c r="R79" s="830"/>
      <c r="S79" s="830"/>
      <c r="T79" s="830"/>
      <c r="U79" s="830"/>
      <c r="V79" s="830">
        <v>6</v>
      </c>
      <c r="W79" s="830"/>
      <c r="X79" s="830"/>
      <c r="Y79" s="830"/>
      <c r="Z79" s="830"/>
      <c r="AA79" s="830">
        <v>2</v>
      </c>
      <c r="AB79" s="830"/>
      <c r="AC79" s="830"/>
      <c r="AD79" s="830"/>
      <c r="AE79" s="830"/>
      <c r="AF79" s="830">
        <v>2</v>
      </c>
      <c r="AG79" s="830"/>
      <c r="AH79" s="830"/>
      <c r="AI79" s="830"/>
      <c r="AJ79" s="830"/>
      <c r="AK79" s="830" t="s">
        <v>555</v>
      </c>
      <c r="AL79" s="830"/>
      <c r="AM79" s="830"/>
      <c r="AN79" s="830"/>
      <c r="AO79" s="830"/>
      <c r="AP79" s="830" t="s">
        <v>555</v>
      </c>
      <c r="AQ79" s="830"/>
      <c r="AR79" s="830"/>
      <c r="AS79" s="830"/>
      <c r="AT79" s="830"/>
      <c r="AU79" s="830" t="s">
        <v>555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570</v>
      </c>
      <c r="C80" s="874"/>
      <c r="D80" s="874"/>
      <c r="E80" s="874"/>
      <c r="F80" s="874"/>
      <c r="G80" s="874"/>
      <c r="H80" s="874"/>
      <c r="I80" s="874"/>
      <c r="J80" s="874"/>
      <c r="K80" s="874"/>
      <c r="L80" s="874"/>
      <c r="M80" s="874"/>
      <c r="N80" s="874"/>
      <c r="O80" s="874"/>
      <c r="P80" s="875"/>
      <c r="Q80" s="876">
        <v>52</v>
      </c>
      <c r="R80" s="830"/>
      <c r="S80" s="830"/>
      <c r="T80" s="830"/>
      <c r="U80" s="830"/>
      <c r="V80" s="830">
        <v>51</v>
      </c>
      <c r="W80" s="830"/>
      <c r="X80" s="830"/>
      <c r="Y80" s="830"/>
      <c r="Z80" s="830"/>
      <c r="AA80" s="830">
        <v>1</v>
      </c>
      <c r="AB80" s="830"/>
      <c r="AC80" s="830"/>
      <c r="AD80" s="830"/>
      <c r="AE80" s="830"/>
      <c r="AF80" s="830">
        <v>1</v>
      </c>
      <c r="AG80" s="830"/>
      <c r="AH80" s="830"/>
      <c r="AI80" s="830"/>
      <c r="AJ80" s="830"/>
      <c r="AK80" s="830">
        <v>8</v>
      </c>
      <c r="AL80" s="830"/>
      <c r="AM80" s="830"/>
      <c r="AN80" s="830"/>
      <c r="AO80" s="830"/>
      <c r="AP80" s="830" t="s">
        <v>555</v>
      </c>
      <c r="AQ80" s="830"/>
      <c r="AR80" s="830"/>
      <c r="AS80" s="830"/>
      <c r="AT80" s="830"/>
      <c r="AU80" s="830" t="s">
        <v>555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571</v>
      </c>
      <c r="C81" s="874"/>
      <c r="D81" s="874"/>
      <c r="E81" s="874"/>
      <c r="F81" s="874"/>
      <c r="G81" s="874"/>
      <c r="H81" s="874"/>
      <c r="I81" s="874"/>
      <c r="J81" s="874"/>
      <c r="K81" s="874"/>
      <c r="L81" s="874"/>
      <c r="M81" s="874"/>
      <c r="N81" s="874"/>
      <c r="O81" s="874"/>
      <c r="P81" s="875"/>
      <c r="Q81" s="876">
        <v>491</v>
      </c>
      <c r="R81" s="830"/>
      <c r="S81" s="830"/>
      <c r="T81" s="830"/>
      <c r="U81" s="830"/>
      <c r="V81" s="830">
        <v>473</v>
      </c>
      <c r="W81" s="830"/>
      <c r="X81" s="830"/>
      <c r="Y81" s="830"/>
      <c r="Z81" s="830"/>
      <c r="AA81" s="830">
        <v>18</v>
      </c>
      <c r="AB81" s="830"/>
      <c r="AC81" s="830"/>
      <c r="AD81" s="830"/>
      <c r="AE81" s="830"/>
      <c r="AF81" s="830">
        <v>17</v>
      </c>
      <c r="AG81" s="830"/>
      <c r="AH81" s="830"/>
      <c r="AI81" s="830"/>
      <c r="AJ81" s="830"/>
      <c r="AK81" s="830">
        <v>0</v>
      </c>
      <c r="AL81" s="830"/>
      <c r="AM81" s="830"/>
      <c r="AN81" s="830"/>
      <c r="AO81" s="830"/>
      <c r="AP81" s="830" t="s">
        <v>555</v>
      </c>
      <c r="AQ81" s="830"/>
      <c r="AR81" s="830"/>
      <c r="AS81" s="830"/>
      <c r="AT81" s="830"/>
      <c r="AU81" s="830" t="s">
        <v>555</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1675675</v>
      </c>
      <c r="AB110" s="900"/>
      <c r="AC110" s="900"/>
      <c r="AD110" s="900"/>
      <c r="AE110" s="901"/>
      <c r="AF110" s="902">
        <v>1733750</v>
      </c>
      <c r="AG110" s="900"/>
      <c r="AH110" s="900"/>
      <c r="AI110" s="900"/>
      <c r="AJ110" s="901"/>
      <c r="AK110" s="902">
        <v>1822829</v>
      </c>
      <c r="AL110" s="900"/>
      <c r="AM110" s="900"/>
      <c r="AN110" s="900"/>
      <c r="AO110" s="901"/>
      <c r="AP110" s="903">
        <v>23.5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18940255</v>
      </c>
      <c r="BR110" s="931"/>
      <c r="BS110" s="931"/>
      <c r="BT110" s="931"/>
      <c r="BU110" s="931"/>
      <c r="BV110" s="931">
        <v>18037180</v>
      </c>
      <c r="BW110" s="931"/>
      <c r="BX110" s="931"/>
      <c r="BY110" s="931"/>
      <c r="BZ110" s="931"/>
      <c r="CA110" s="931">
        <v>17893992</v>
      </c>
      <c r="CB110" s="931"/>
      <c r="CC110" s="931"/>
      <c r="CD110" s="931"/>
      <c r="CE110" s="931"/>
      <c r="CF110" s="944">
        <v>230.7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9384413</v>
      </c>
      <c r="BR112" s="926"/>
      <c r="BS112" s="926"/>
      <c r="BT112" s="926"/>
      <c r="BU112" s="926"/>
      <c r="BV112" s="926">
        <v>8755431</v>
      </c>
      <c r="BW112" s="926"/>
      <c r="BX112" s="926"/>
      <c r="BY112" s="926"/>
      <c r="BZ112" s="926"/>
      <c r="CA112" s="926">
        <v>8690114</v>
      </c>
      <c r="CB112" s="926"/>
      <c r="CC112" s="926"/>
      <c r="CD112" s="926"/>
      <c r="CE112" s="926"/>
      <c r="CF112" s="920">
        <v>112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589856</v>
      </c>
      <c r="AB113" s="938"/>
      <c r="AC113" s="938"/>
      <c r="AD113" s="938"/>
      <c r="AE113" s="939"/>
      <c r="AF113" s="940">
        <v>557049</v>
      </c>
      <c r="AG113" s="938"/>
      <c r="AH113" s="938"/>
      <c r="AI113" s="938"/>
      <c r="AJ113" s="939"/>
      <c r="AK113" s="940">
        <v>556773</v>
      </c>
      <c r="AL113" s="938"/>
      <c r="AM113" s="938"/>
      <c r="AN113" s="938"/>
      <c r="AO113" s="939"/>
      <c r="AP113" s="941">
        <v>7.2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1502598</v>
      </c>
      <c r="BR113" s="926"/>
      <c r="BS113" s="926"/>
      <c r="BT113" s="926"/>
      <c r="BU113" s="926"/>
      <c r="BV113" s="926">
        <v>1527289</v>
      </c>
      <c r="BW113" s="926"/>
      <c r="BX113" s="926"/>
      <c r="BY113" s="926"/>
      <c r="BZ113" s="926"/>
      <c r="CA113" s="926">
        <v>1538771</v>
      </c>
      <c r="CB113" s="926"/>
      <c r="CC113" s="926"/>
      <c r="CD113" s="926"/>
      <c r="CE113" s="926"/>
      <c r="CF113" s="920">
        <v>19.8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137846</v>
      </c>
      <c r="AB114" s="959"/>
      <c r="AC114" s="959"/>
      <c r="AD114" s="959"/>
      <c r="AE114" s="960"/>
      <c r="AF114" s="961">
        <v>107270</v>
      </c>
      <c r="AG114" s="959"/>
      <c r="AH114" s="959"/>
      <c r="AI114" s="959"/>
      <c r="AJ114" s="960"/>
      <c r="AK114" s="961">
        <v>105086</v>
      </c>
      <c r="AL114" s="959"/>
      <c r="AM114" s="959"/>
      <c r="AN114" s="959"/>
      <c r="AO114" s="960"/>
      <c r="AP114" s="962">
        <v>1.4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1650815</v>
      </c>
      <c r="BR114" s="926"/>
      <c r="BS114" s="926"/>
      <c r="BT114" s="926"/>
      <c r="BU114" s="926"/>
      <c r="BV114" s="926">
        <v>1651028</v>
      </c>
      <c r="BW114" s="926"/>
      <c r="BX114" s="926"/>
      <c r="BY114" s="926"/>
      <c r="BZ114" s="926"/>
      <c r="CA114" s="926">
        <v>1561911</v>
      </c>
      <c r="CB114" s="926"/>
      <c r="CC114" s="926"/>
      <c r="CD114" s="926"/>
      <c r="CE114" s="926"/>
      <c r="CF114" s="920">
        <v>20.100000000000001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670070</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2403377</v>
      </c>
      <c r="AB117" s="979"/>
      <c r="AC117" s="979"/>
      <c r="AD117" s="979"/>
      <c r="AE117" s="980"/>
      <c r="AF117" s="981">
        <v>2398069</v>
      </c>
      <c r="AG117" s="979"/>
      <c r="AH117" s="979"/>
      <c r="AI117" s="979"/>
      <c r="AJ117" s="980"/>
      <c r="AK117" s="981">
        <v>2484688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31478081</v>
      </c>
      <c r="BR119" s="1000"/>
      <c r="BS119" s="1000"/>
      <c r="BT119" s="1000"/>
      <c r="BU119" s="1000"/>
      <c r="BV119" s="1000">
        <v>30640998</v>
      </c>
      <c r="BW119" s="1000"/>
      <c r="BX119" s="1000"/>
      <c r="BY119" s="1000"/>
      <c r="BZ119" s="1000"/>
      <c r="CA119" s="1000">
        <v>29684788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6534928</v>
      </c>
      <c r="BR120" s="931"/>
      <c r="BS120" s="931"/>
      <c r="BT120" s="931"/>
      <c r="BU120" s="931"/>
      <c r="BV120" s="931">
        <v>7233432</v>
      </c>
      <c r="BW120" s="931"/>
      <c r="BX120" s="931"/>
      <c r="BY120" s="931"/>
      <c r="BZ120" s="931"/>
      <c r="CA120" s="931">
        <v>6638188</v>
      </c>
      <c r="CB120" s="931"/>
      <c r="CC120" s="931"/>
      <c r="CD120" s="931"/>
      <c r="CE120" s="931"/>
      <c r="CF120" s="944">
        <v>85.6</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8246416</v>
      </c>
      <c r="DH120" s="931"/>
      <c r="DI120" s="931"/>
      <c r="DJ120" s="931"/>
      <c r="DK120" s="931"/>
      <c r="DL120" s="931">
        <v>7661579</v>
      </c>
      <c r="DM120" s="931"/>
      <c r="DN120" s="931"/>
      <c r="DO120" s="931"/>
      <c r="DP120" s="931"/>
      <c r="DQ120" s="931">
        <v>7585320</v>
      </c>
      <c r="DR120" s="931"/>
      <c r="DS120" s="931"/>
      <c r="DT120" s="931"/>
      <c r="DU120" s="931"/>
      <c r="DV120" s="932">
        <v>97.8</v>
      </c>
      <c r="DW120" s="932"/>
      <c r="DX120" s="932"/>
      <c r="DY120" s="932"/>
      <c r="DZ120" s="933"/>
    </row>
    <row r="121" spans="1:130" s="230" customFormat="1" ht="26.25" customHeight="1" x14ac:dyDescent="0.2">
      <c r="A121" s="1058"/>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1876669</v>
      </c>
      <c r="BR121" s="926"/>
      <c r="BS121" s="926"/>
      <c r="BT121" s="926"/>
      <c r="BU121" s="926"/>
      <c r="BV121" s="926">
        <v>1730382</v>
      </c>
      <c r="BW121" s="926"/>
      <c r="BX121" s="926"/>
      <c r="BY121" s="926"/>
      <c r="BZ121" s="926"/>
      <c r="CA121" s="926">
        <v>1723920</v>
      </c>
      <c r="CB121" s="926"/>
      <c r="CC121" s="926"/>
      <c r="CD121" s="926"/>
      <c r="CE121" s="926"/>
      <c r="CF121" s="920">
        <v>22.2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629701</v>
      </c>
      <c r="DH121" s="926"/>
      <c r="DI121" s="926"/>
      <c r="DJ121" s="926"/>
      <c r="DK121" s="926"/>
      <c r="DL121" s="926">
        <v>595242</v>
      </c>
      <c r="DM121" s="926"/>
      <c r="DN121" s="926"/>
      <c r="DO121" s="926"/>
      <c r="DP121" s="926"/>
      <c r="DQ121" s="926">
        <v>564973</v>
      </c>
      <c r="DR121" s="926"/>
      <c r="DS121" s="926"/>
      <c r="DT121" s="926"/>
      <c r="DU121" s="926"/>
      <c r="DV121" s="927">
        <v>7.3</v>
      </c>
      <c r="DW121" s="927"/>
      <c r="DX121" s="927"/>
      <c r="DY121" s="927"/>
      <c r="DZ121" s="928"/>
    </row>
    <row r="122" spans="1:130" s="230" customFormat="1" ht="26.25" customHeight="1" x14ac:dyDescent="0.2">
      <c r="A122" s="1058"/>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17611632</v>
      </c>
      <c r="BR122" s="1000"/>
      <c r="BS122" s="1000"/>
      <c r="BT122" s="1000"/>
      <c r="BU122" s="1000"/>
      <c r="BV122" s="1000">
        <v>16905426</v>
      </c>
      <c r="BW122" s="1000"/>
      <c r="BX122" s="1000"/>
      <c r="BY122" s="1000"/>
      <c r="BZ122" s="1000"/>
      <c r="CA122" s="1000">
        <v>16902606</v>
      </c>
      <c r="CB122" s="1000"/>
      <c r="CC122" s="1000"/>
      <c r="CD122" s="1000"/>
      <c r="CE122" s="1000"/>
      <c r="CF122" s="1017">
        <v>217.9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491030</v>
      </c>
      <c r="DH122" s="926"/>
      <c r="DI122" s="926"/>
      <c r="DJ122" s="926"/>
      <c r="DK122" s="926"/>
      <c r="DL122" s="926">
        <v>483111</v>
      </c>
      <c r="DM122" s="926"/>
      <c r="DN122" s="926"/>
      <c r="DO122" s="926"/>
      <c r="DP122" s="926"/>
      <c r="DQ122" s="926">
        <v>487556</v>
      </c>
      <c r="DR122" s="926"/>
      <c r="DS122" s="926"/>
      <c r="DT122" s="926"/>
      <c r="DU122" s="926"/>
      <c r="DV122" s="927">
        <v>6.3</v>
      </c>
      <c r="DW122" s="927"/>
      <c r="DX122" s="927"/>
      <c r="DY122" s="927"/>
      <c r="DZ122" s="928"/>
    </row>
    <row r="123" spans="1:130" s="230" customFormat="1" ht="26.25" customHeight="1" x14ac:dyDescent="0.2">
      <c r="A123" s="1058"/>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4">
        <v>26023229</v>
      </c>
      <c r="BR123" s="1031"/>
      <c r="BS123" s="1031"/>
      <c r="BT123" s="1031"/>
      <c r="BU123" s="1031"/>
      <c r="BV123" s="1031">
        <v>25869240</v>
      </c>
      <c r="BW123" s="1031"/>
      <c r="BX123" s="1031"/>
      <c r="BY123" s="1031"/>
      <c r="BZ123" s="1031"/>
      <c r="CA123" s="1031">
        <v>25264714</v>
      </c>
      <c r="CB123" s="1031"/>
      <c r="CC123" s="1031"/>
      <c r="CD123" s="1031"/>
      <c r="CE123" s="1031"/>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v>17266</v>
      </c>
      <c r="DH123" s="959"/>
      <c r="DI123" s="959"/>
      <c r="DJ123" s="959"/>
      <c r="DK123" s="960"/>
      <c r="DL123" s="961">
        <v>15499</v>
      </c>
      <c r="DM123" s="959"/>
      <c r="DN123" s="959"/>
      <c r="DO123" s="959"/>
      <c r="DP123" s="960"/>
      <c r="DQ123" s="961">
        <v>52265</v>
      </c>
      <c r="DR123" s="959"/>
      <c r="DS123" s="959"/>
      <c r="DT123" s="959"/>
      <c r="DU123" s="960"/>
      <c r="DV123" s="962">
        <v>0.7</v>
      </c>
      <c r="DW123" s="963"/>
      <c r="DX123" s="963"/>
      <c r="DY123" s="963"/>
      <c r="DZ123" s="964"/>
    </row>
    <row r="124" spans="1:130" s="230" customFormat="1" ht="26.25" customHeight="1" thickBot="1" x14ac:dyDescent="0.25">
      <c r="A124" s="1058"/>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72.099999999999994</v>
      </c>
      <c r="BR124" s="1027"/>
      <c r="BS124" s="1027"/>
      <c r="BT124" s="1027"/>
      <c r="BU124" s="1027"/>
      <c r="BV124" s="1027">
        <v>64.599999999999994</v>
      </c>
      <c r="BW124" s="1027"/>
      <c r="BX124" s="1027"/>
      <c r="BY124" s="1027"/>
      <c r="BZ124" s="1027"/>
      <c r="CA124" s="1027">
        <v>56.9</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v>670070</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464</v>
      </c>
      <c r="X128" s="1044"/>
      <c r="Y128" s="1044"/>
      <c r="Z128" s="1045"/>
      <c r="AA128" s="1046">
        <v>158726</v>
      </c>
      <c r="AB128" s="1047"/>
      <c r="AC128" s="1047"/>
      <c r="AD128" s="1047"/>
      <c r="AE128" s="1048"/>
      <c r="AF128" s="1049">
        <v>152239</v>
      </c>
      <c r="AG128" s="1047"/>
      <c r="AH128" s="1047"/>
      <c r="AI128" s="1047"/>
      <c r="AJ128" s="1048"/>
      <c r="AK128" s="1049">
        <v>153938</v>
      </c>
      <c r="AL128" s="1047"/>
      <c r="AM128" s="1047"/>
      <c r="AN128" s="1047"/>
      <c r="AO128" s="1048"/>
      <c r="AP128" s="1050"/>
      <c r="AQ128" s="1051"/>
      <c r="AR128" s="1051"/>
      <c r="AS128" s="1051"/>
      <c r="AT128" s="1052"/>
      <c r="AU128" s="232"/>
      <c r="AV128" s="232"/>
      <c r="AW128" s="232"/>
      <c r="AX128" s="896" t="s">
        <v>465</v>
      </c>
      <c r="AY128" s="897"/>
      <c r="AZ128" s="897"/>
      <c r="BA128" s="897"/>
      <c r="BB128" s="897"/>
      <c r="BC128" s="897"/>
      <c r="BD128" s="897"/>
      <c r="BE128" s="898"/>
      <c r="BF128" s="1053" t="s">
        <v>122</v>
      </c>
      <c r="BG128" s="1054"/>
      <c r="BH128" s="1054"/>
      <c r="BI128" s="1054"/>
      <c r="BJ128" s="1054"/>
      <c r="BK128" s="1054"/>
      <c r="BL128" s="1055"/>
      <c r="BM128" s="1053">
        <v>13.47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466</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9059584</v>
      </c>
      <c r="AB129" s="959"/>
      <c r="AC129" s="959"/>
      <c r="AD129" s="959"/>
      <c r="AE129" s="960"/>
      <c r="AF129" s="961">
        <v>8833335</v>
      </c>
      <c r="AG129" s="959"/>
      <c r="AH129" s="959"/>
      <c r="AI129" s="959"/>
      <c r="AJ129" s="960"/>
      <c r="AK129" s="961">
        <v>9216907</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18.47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1502110</v>
      </c>
      <c r="AB130" s="959"/>
      <c r="AC130" s="959"/>
      <c r="AD130" s="959"/>
      <c r="AE130" s="960"/>
      <c r="AF130" s="961">
        <v>1454092</v>
      </c>
      <c r="AG130" s="959"/>
      <c r="AH130" s="959"/>
      <c r="AI130" s="959"/>
      <c r="AJ130" s="960"/>
      <c r="AK130" s="961">
        <v>1460679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10.5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7557474</v>
      </c>
      <c r="AB131" s="986"/>
      <c r="AC131" s="986"/>
      <c r="AD131" s="986"/>
      <c r="AE131" s="987"/>
      <c r="AF131" s="985">
        <v>7379243</v>
      </c>
      <c r="AG131" s="986"/>
      <c r="AH131" s="986"/>
      <c r="AI131" s="986"/>
      <c r="AJ131" s="987"/>
      <c r="AK131" s="985">
        <v>7756228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7"/>
      <c r="BF131" s="1084">
        <v>56.9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9.8252537820000008</v>
      </c>
      <c r="AB132" s="1097"/>
      <c r="AC132" s="1097"/>
      <c r="AD132" s="1097"/>
      <c r="AE132" s="1098"/>
      <c r="AF132" s="1099">
        <v>10.72925773</v>
      </c>
      <c r="AG132" s="1097"/>
      <c r="AH132" s="1097"/>
      <c r="AI132" s="1097"/>
      <c r="AJ132" s="1098"/>
      <c r="AK132" s="1099">
        <v>11.21770789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v>
      </c>
      <c r="AB133" s="1080"/>
      <c r="AC133" s="1080"/>
      <c r="AD133" s="1080"/>
      <c r="AE133" s="1081"/>
      <c r="AF133" s="1079">
        <v>9.6</v>
      </c>
      <c r="AG133" s="1080"/>
      <c r="AH133" s="1080"/>
      <c r="AI133" s="1080"/>
      <c r="AJ133" s="1081"/>
      <c r="AK133" s="1079">
        <v>10.5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zvY+Lmo3AvqAQOYrVHeWzYsa4o0Qw4AIgMuCI94bwBRYwcfWWhGR5848czaHTnCXg6oTwZcKI6EAapyLbdMJw==" saltValue="7q7LBGQiD3hgNgBJpQxQ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zBNAwvMEUOJMxwfV5XGXJUcjYrz+95ztPffDjrUv5Jd+YWnL94hplSYtPLk4SiMIYlBkBZjx+7NBf4SyG6k9g==" saltValue="JewZdF7Hj5/NkoeiYEsk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0+itcN8cq1dr5Rr+ehIzKXwNNU8ZovD0sVUbRq2cOCgRPrMY6kZQlY+FgLLkPJSAhbOOAIgI/aKPYhJTA5uZg==" saltValue="WJ6qv8A+GgJJvSI7oAIh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2263369</v>
      </c>
      <c r="AP9" s="281">
        <v>80578</v>
      </c>
      <c r="AQ9" s="282">
        <v>90328</v>
      </c>
      <c r="AR9" s="283">
        <v>-10.8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374499</v>
      </c>
      <c r="AP10" s="284">
        <v>13333</v>
      </c>
      <c r="AQ10" s="285">
        <v>7878</v>
      </c>
      <c r="AR10" s="286">
        <v>69.2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11344</v>
      </c>
      <c r="AP11" s="284">
        <v>404</v>
      </c>
      <c r="AQ11" s="285">
        <v>2111</v>
      </c>
      <c r="AR11" s="286">
        <v>-80.900000000000006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26</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63839</v>
      </c>
      <c r="AP13" s="284">
        <v>2273</v>
      </c>
      <c r="AQ13" s="285">
        <v>2999</v>
      </c>
      <c r="AR13" s="286">
        <v>-24.2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16503</v>
      </c>
      <c r="AP14" s="284">
        <v>588</v>
      </c>
      <c r="AQ14" s="285">
        <v>1839</v>
      </c>
      <c r="AR14" s="286">
        <v>-68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-127767</v>
      </c>
      <c r="AP15" s="284">
        <v>-4549</v>
      </c>
      <c r="AQ15" s="285">
        <v>-5426</v>
      </c>
      <c r="AR15" s="286">
        <v>-16.2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2601787</v>
      </c>
      <c r="AP16" s="284">
        <v>92627</v>
      </c>
      <c r="AQ16" s="285">
        <v>99756</v>
      </c>
      <c r="AR16" s="286">
        <v>-7.1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7.37</v>
      </c>
      <c r="AP21" s="298">
        <v>9.01</v>
      </c>
      <c r="AQ21" s="299">
        <v>-1.64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98.7</v>
      </c>
      <c r="AP22" s="303">
        <v>97.5</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1822829</v>
      </c>
      <c r="AP32" s="312">
        <v>64895</v>
      </c>
      <c r="AQ32" s="313">
        <v>56025</v>
      </c>
      <c r="AR32" s="314">
        <v>15.8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556773</v>
      </c>
      <c r="AP35" s="312">
        <v>19822</v>
      </c>
      <c r="AQ35" s="313">
        <v>18604</v>
      </c>
      <c r="AR35" s="314">
        <v>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105086</v>
      </c>
      <c r="AP36" s="312">
        <v>3741</v>
      </c>
      <c r="AQ36" s="313">
        <v>2667</v>
      </c>
      <c r="AR36" s="314">
        <v>40.299999999999997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441</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6</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-153938</v>
      </c>
      <c r="AP39" s="312">
        <v>-5480</v>
      </c>
      <c r="AQ39" s="313">
        <v>-4261</v>
      </c>
      <c r="AR39" s="314">
        <v>28.6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-1460679</v>
      </c>
      <c r="AP40" s="312">
        <v>-52002</v>
      </c>
      <c r="AQ40" s="313">
        <v>-49695</v>
      </c>
      <c r="AR40" s="314">
        <v>4.5999999999999996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870071</v>
      </c>
      <c r="AP41" s="312">
        <v>30976</v>
      </c>
      <c r="AQ41" s="313">
        <v>23786</v>
      </c>
      <c r="AR41" s="314">
        <v>30.2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2072021</v>
      </c>
      <c r="AN51" s="334">
        <v>70635</v>
      </c>
      <c r="AO51" s="335">
        <v>-10.5</v>
      </c>
      <c r="AP51" s="336">
        <v>94081</v>
      </c>
      <c r="AQ51" s="337">
        <v>10.5</v>
      </c>
      <c r="AR51" s="338">
        <v>-21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1077972</v>
      </c>
      <c r="AN52" s="342">
        <v>36748</v>
      </c>
      <c r="AO52" s="343">
        <v>-36</v>
      </c>
      <c r="AP52" s="344">
        <v>48949</v>
      </c>
      <c r="AQ52" s="345">
        <v>11.5</v>
      </c>
      <c r="AR52" s="346">
        <v>-47.5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1859475</v>
      </c>
      <c r="AN53" s="334">
        <v>64404</v>
      </c>
      <c r="AO53" s="335">
        <v>-8.8000000000000007</v>
      </c>
      <c r="AP53" s="336">
        <v>92632</v>
      </c>
      <c r="AQ53" s="337">
        <v>-1.5</v>
      </c>
      <c r="AR53" s="338">
        <v>-7.3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899140</v>
      </c>
      <c r="AN54" s="342">
        <v>31142</v>
      </c>
      <c r="AO54" s="343">
        <v>-15.3</v>
      </c>
      <c r="AP54" s="344">
        <v>47978</v>
      </c>
      <c r="AQ54" s="345">
        <v>-2</v>
      </c>
      <c r="AR54" s="346">
        <v>-13.3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1291718</v>
      </c>
      <c r="AN55" s="334">
        <v>45288</v>
      </c>
      <c r="AO55" s="335">
        <v>-29.7</v>
      </c>
      <c r="AP55" s="336">
        <v>69604</v>
      </c>
      <c r="AQ55" s="337">
        <v>-24.9</v>
      </c>
      <c r="AR55" s="338">
        <v>-4.8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601385</v>
      </c>
      <c r="AN56" s="342">
        <v>21085</v>
      </c>
      <c r="AO56" s="343">
        <v>-32.299999999999997</v>
      </c>
      <c r="AP56" s="344">
        <v>36247</v>
      </c>
      <c r="AQ56" s="345">
        <v>-24.5</v>
      </c>
      <c r="AR56" s="346">
        <v>-7.8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1647617</v>
      </c>
      <c r="AN57" s="334">
        <v>58105</v>
      </c>
      <c r="AO57" s="335">
        <v>28.3</v>
      </c>
      <c r="AP57" s="336">
        <v>68410</v>
      </c>
      <c r="AQ57" s="337">
        <v>-1.7</v>
      </c>
      <c r="AR57" s="338">
        <v>30</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852746</v>
      </c>
      <c r="AN58" s="342">
        <v>30073</v>
      </c>
      <c r="AO58" s="343">
        <v>42.6</v>
      </c>
      <c r="AP58" s="344">
        <v>35086</v>
      </c>
      <c r="AQ58" s="345">
        <v>-3.2</v>
      </c>
      <c r="AR58" s="346">
        <v>45.8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2764959</v>
      </c>
      <c r="AN59" s="334">
        <v>98436</v>
      </c>
      <c r="AO59" s="335">
        <v>69.400000000000006</v>
      </c>
      <c r="AP59" s="336">
        <v>73019</v>
      </c>
      <c r="AQ59" s="337">
        <v>6.7</v>
      </c>
      <c r="AR59" s="338">
        <v>62.7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985737</v>
      </c>
      <c r="AN60" s="342">
        <v>35093</v>
      </c>
      <c r="AO60" s="343">
        <v>16.7</v>
      </c>
      <c r="AP60" s="344">
        <v>39427</v>
      </c>
      <c r="AQ60" s="345">
        <v>12.4</v>
      </c>
      <c r="AR60" s="346">
        <v>4.3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1927158</v>
      </c>
      <c r="AN61" s="349">
        <v>67374</v>
      </c>
      <c r="AO61" s="350">
        <v>9.6999999999999993</v>
      </c>
      <c r="AP61" s="351">
        <v>79549</v>
      </c>
      <c r="AQ61" s="352">
        <v>-2.2000000000000002</v>
      </c>
      <c r="AR61" s="338">
        <v>11.9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883396</v>
      </c>
      <c r="AN62" s="342">
        <v>30828</v>
      </c>
      <c r="AO62" s="343">
        <v>-4.9000000000000004</v>
      </c>
      <c r="AP62" s="344">
        <v>41537</v>
      </c>
      <c r="AQ62" s="345">
        <v>-1.2</v>
      </c>
      <c r="AR62" s="346">
        <v>-3.7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mwlFZ4JzJp1uHAkmZXHMmcf6LWyBA7fN8yoyivgNQ8OwgmbCMT3d2Vj7x5O3JZggg0g2EpV4dS/tKCjXr8c0Q==" saltValue="RKqfVl2LBUm1VkRq23Ib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Bd1bS8s+5epxB7z9sIdmnJ+IYr+PZtGkdZLwhceABpC31b0/05r6mmP5q3869s4jDBtwKkztEefJF+fTDAilPQ==" saltValue="I5PdUP0It4wTktea4IC+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hB0sSgvVstKZ9YbOQabk1LSPPg7RRg7nib3CirLu5bUmKQ5ftwtAjw3PydTu+qAqAWKOy0fPXxXjp9mggLmhMw==" saltValue="FJoB2da1i052VAuVw6z7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23.8</v>
      </c>
      <c r="G47" s="12">
        <v>22.9</v>
      </c>
      <c r="H47" s="12">
        <v>21.76</v>
      </c>
      <c r="I47" s="12">
        <v>27.3</v>
      </c>
      <c r="J47" s="13">
        <v>21.75</v>
      </c>
    </row>
    <row r="48" spans="2:10" ht="57.75" customHeight="1" x14ac:dyDescent="0.2">
      <c r="B48" s="14"/>
      <c r="C48" s="1141" t="s">
        <v>4</v>
      </c>
      <c r="D48" s="1141"/>
      <c r="E48" s="1142"/>
      <c r="F48" s="15">
        <v>3.15</v>
      </c>
      <c r="G48" s="16">
        <v>5.23</v>
      </c>
      <c r="H48" s="16">
        <v>4.18</v>
      </c>
      <c r="I48" s="16">
        <v>5.74</v>
      </c>
      <c r="J48" s="17">
        <v>4.79</v>
      </c>
    </row>
    <row r="49" spans="2:10" ht="57.75" customHeight="1" thickBot="1" x14ac:dyDescent="0.25">
      <c r="B49" s="18"/>
      <c r="C49" s="1143" t="s">
        <v>5</v>
      </c>
      <c r="D49" s="1143"/>
      <c r="E49" s="1144"/>
      <c r="F49" s="19" t="s">
        <v>532</v>
      </c>
      <c r="G49" s="20">
        <v>1.03</v>
      </c>
      <c r="H49" s="20" t="s">
        <v>533</v>
      </c>
      <c r="I49" s="20">
        <v>7.49</v>
      </c>
      <c r="J49" s="21" t="s">
        <v>534</v>
      </c>
    </row>
    <row r="50" spans="2:10" ht="13.2" x14ac:dyDescent="0.2"/>
  </sheetData>
  <sheetProtection algorithmName="SHA-512" hashValue="GMq0xk49T6FCfPkle3SwRhnrG+Lq49c02uTqBYaZakrAGfuxmVoE4r9ubn2wZRN2OGq+WLMQRVgcLDrM4kaFPg==" saltValue="tUSMonfyOGngCCl7/h4m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3.14</v>
      </c>
      <c r="G34" s="33">
        <v>5.22</v>
      </c>
      <c r="H34" s="33">
        <v>4.17</v>
      </c>
      <c r="I34" s="33">
        <v>5.74</v>
      </c>
      <c r="J34" s="34">
        <v>4.78</v>
      </c>
      <c r="K34" s="22"/>
      <c r="L34" s="22"/>
      <c r="M34" s="22"/>
      <c r="N34" s="22"/>
      <c r="O34" s="22"/>
      <c r="P34" s="22"/>
    </row>
    <row r="35" spans="1:16" ht="39" customHeight="1" x14ac:dyDescent="0.2">
      <c r="A35" s="22"/>
      <c r="B35" s="35"/>
      <c r="C35" s="1145" t="s">
        <v>536</v>
      </c>
      <c r="D35" s="1146"/>
      <c r="E35" s="1147"/>
      <c r="F35" s="36">
        <v>11.1</v>
      </c>
      <c r="G35" s="37">
        <v>9.77</v>
      </c>
      <c r="H35" s="37">
        <v>8.02</v>
      </c>
      <c r="I35" s="37">
        <v>5.05</v>
      </c>
      <c r="J35" s="38">
        <v>4.74</v>
      </c>
      <c r="K35" s="22"/>
      <c r="L35" s="22"/>
      <c r="M35" s="22"/>
      <c r="N35" s="22"/>
      <c r="O35" s="22"/>
      <c r="P35" s="22"/>
    </row>
    <row r="36" spans="1:16" ht="39" customHeight="1" x14ac:dyDescent="0.2">
      <c r="A36" s="22"/>
      <c r="B36" s="35"/>
      <c r="C36" s="1145" t="s">
        <v>537</v>
      </c>
      <c r="D36" s="1146"/>
      <c r="E36" s="1147"/>
      <c r="F36" s="36">
        <v>4.93</v>
      </c>
      <c r="G36" s="37">
        <v>4.66</v>
      </c>
      <c r="H36" s="37">
        <v>4.0999999999999996</v>
      </c>
      <c r="I36" s="37">
        <v>4.0999999999999996</v>
      </c>
      <c r="J36" s="38">
        <v>3.57</v>
      </c>
      <c r="K36" s="22"/>
      <c r="L36" s="22"/>
      <c r="M36" s="22"/>
      <c r="N36" s="22"/>
      <c r="O36" s="22"/>
      <c r="P36" s="22"/>
    </row>
    <row r="37" spans="1:16" ht="39" customHeight="1" x14ac:dyDescent="0.2">
      <c r="A37" s="22"/>
      <c r="B37" s="35"/>
      <c r="C37" s="1145" t="s">
        <v>538</v>
      </c>
      <c r="D37" s="1146"/>
      <c r="E37" s="1147"/>
      <c r="F37" s="36" t="s">
        <v>489</v>
      </c>
      <c r="G37" s="37">
        <v>0.36</v>
      </c>
      <c r="H37" s="37">
        <v>0.75</v>
      </c>
      <c r="I37" s="37">
        <v>1</v>
      </c>
      <c r="J37" s="38">
        <v>1</v>
      </c>
      <c r="K37" s="22"/>
      <c r="L37" s="22"/>
      <c r="M37" s="22"/>
      <c r="N37" s="22"/>
      <c r="O37" s="22"/>
      <c r="P37" s="22"/>
    </row>
    <row r="38" spans="1:16" ht="39" customHeight="1" x14ac:dyDescent="0.2">
      <c r="A38" s="22"/>
      <c r="B38" s="35"/>
      <c r="C38" s="1145" t="s">
        <v>539</v>
      </c>
      <c r="D38" s="1146"/>
      <c r="E38" s="1147"/>
      <c r="F38" s="36">
        <v>1.1299999999999999</v>
      </c>
      <c r="G38" s="37">
        <v>0.77</v>
      </c>
      <c r="H38" s="37">
        <v>0.53</v>
      </c>
      <c r="I38" s="37">
        <v>0.95</v>
      </c>
      <c r="J38" s="38">
        <v>0.75</v>
      </c>
      <c r="K38" s="22"/>
      <c r="L38" s="22"/>
      <c r="M38" s="22"/>
      <c r="N38" s="22"/>
      <c r="O38" s="22"/>
      <c r="P38" s="22"/>
    </row>
    <row r="39" spans="1:16" ht="39" customHeight="1" x14ac:dyDescent="0.2">
      <c r="A39" s="22"/>
      <c r="B39" s="35"/>
      <c r="C39" s="1145" t="s">
        <v>540</v>
      </c>
      <c r="D39" s="1146"/>
      <c r="E39" s="1147"/>
      <c r="F39" s="36" t="s">
        <v>489</v>
      </c>
      <c r="G39" s="37">
        <v>7.0000000000000007E-2</v>
      </c>
      <c r="H39" s="37">
        <v>0.11</v>
      </c>
      <c r="I39" s="37">
        <v>0.14000000000000001</v>
      </c>
      <c r="J39" s="38">
        <v>0.2</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s75YeTA2eFbLJNnR/azI2pjspxu6Lglns9PVh3cgl6YRp7Kspd2VWL9cmpeSTy0d93GOBp7ubctjPn3UY9o0Q==" saltValue="o1xJ81BNOlpPe2Vnb3i6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topLeftCell="A38" zoomScaleSheetLayoutView="55" workbookViewId="0">
      <selection activeCell="R54" sqref="R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1470</v>
      </c>
      <c r="L45" s="60">
        <v>1593</v>
      </c>
      <c r="M45" s="60">
        <v>1676</v>
      </c>
      <c r="N45" s="60">
        <v>1734</v>
      </c>
      <c r="O45" s="61">
        <v>1823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618</v>
      </c>
      <c r="L48" s="64">
        <v>522</v>
      </c>
      <c r="M48" s="64">
        <v>590</v>
      </c>
      <c r="N48" s="64">
        <v>557</v>
      </c>
      <c r="O48" s="65">
        <v>557</v>
      </c>
      <c r="P48" s="48"/>
      <c r="Q48" s="48"/>
      <c r="R48" s="48"/>
      <c r="S48" s="48"/>
      <c r="T48" s="48"/>
      <c r="U48" s="48"/>
    </row>
    <row r="49" spans="1:21" ht="30.75" customHeight="1" x14ac:dyDescent="0.2">
      <c r="A49" s="48"/>
      <c r="B49" s="1155"/>
      <c r="C49" s="1156"/>
      <c r="D49" s="62"/>
      <c r="E49" s="1161" t="s">
        <v>14</v>
      </c>
      <c r="F49" s="1161"/>
      <c r="G49" s="1161"/>
      <c r="H49" s="1161"/>
      <c r="I49" s="1161"/>
      <c r="J49" s="1162"/>
      <c r="K49" s="63">
        <v>206</v>
      </c>
      <c r="L49" s="64">
        <v>184</v>
      </c>
      <c r="M49" s="64">
        <v>138</v>
      </c>
      <c r="N49" s="64">
        <v>107</v>
      </c>
      <c r="O49" s="65">
        <v>105</v>
      </c>
      <c r="P49" s="48"/>
      <c r="Q49" s="48"/>
      <c r="R49" s="48"/>
      <c r="S49" s="48"/>
      <c r="T49" s="48"/>
      <c r="U49" s="48"/>
    </row>
    <row r="50" spans="1:21" ht="30.75" customHeight="1" x14ac:dyDescent="0.2">
      <c r="A50" s="48"/>
      <c r="B50" s="1155"/>
      <c r="C50" s="1156"/>
      <c r="D50" s="62"/>
      <c r="E50" s="1161" t="s">
        <v>15</v>
      </c>
      <c r="F50" s="1161"/>
      <c r="G50" s="1161"/>
      <c r="H50" s="1161"/>
      <c r="I50" s="1161"/>
      <c r="J50" s="1162"/>
      <c r="K50" s="63">
        <v>1</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1650</v>
      </c>
      <c r="L52" s="64">
        <v>1694</v>
      </c>
      <c r="M52" s="64">
        <v>1661</v>
      </c>
      <c r="N52" s="64">
        <v>1606</v>
      </c>
      <c r="O52" s="65">
        <v>1614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645</v>
      </c>
      <c r="L53" s="69">
        <v>605</v>
      </c>
      <c r="M53" s="69">
        <v>743</v>
      </c>
      <c r="N53" s="69">
        <v>792</v>
      </c>
      <c r="O53" s="70">
        <v>871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sheetData>
  <sheetProtection algorithmName="SHA-512" hashValue="yqTwmv/pAzEAi0lMx0PFlEFxY48IMAAkLZCVrGcuoMdfZkPUBhipHeoivhP2CA1Fb8JYEUvXIHXc08Zj7Jrp8Q==" saltValue="HiP8wkEXOaA8pzsa7Cv6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19638</v>
      </c>
      <c r="J41" s="356">
        <v>19563</v>
      </c>
      <c r="K41" s="356">
        <v>18940</v>
      </c>
      <c r="L41" s="356">
        <v>18037</v>
      </c>
      <c r="M41" s="357">
        <v>17894</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9982</v>
      </c>
      <c r="J43" s="359">
        <v>9543</v>
      </c>
      <c r="K43" s="359">
        <v>9384</v>
      </c>
      <c r="L43" s="359">
        <v>8755</v>
      </c>
      <c r="M43" s="360">
        <v>8690</v>
      </c>
    </row>
    <row r="44" spans="2:13" ht="27.75" customHeight="1" x14ac:dyDescent="0.2">
      <c r="B44" s="1186"/>
      <c r="C44" s="1187"/>
      <c r="D44" s="106"/>
      <c r="E44" s="1192" t="s">
        <v>34</v>
      </c>
      <c r="F44" s="1192"/>
      <c r="G44" s="1192"/>
      <c r="H44" s="1193"/>
      <c r="I44" s="358">
        <v>863</v>
      </c>
      <c r="J44" s="359">
        <v>1369</v>
      </c>
      <c r="K44" s="359">
        <v>1503</v>
      </c>
      <c r="L44" s="359">
        <v>1527</v>
      </c>
      <c r="M44" s="360">
        <v>1539</v>
      </c>
    </row>
    <row r="45" spans="2:13" ht="27.75" customHeight="1" x14ac:dyDescent="0.2">
      <c r="B45" s="1186"/>
      <c r="C45" s="1187"/>
      <c r="D45" s="106"/>
      <c r="E45" s="1192" t="s">
        <v>35</v>
      </c>
      <c r="F45" s="1192"/>
      <c r="G45" s="1192"/>
      <c r="H45" s="1193"/>
      <c r="I45" s="358">
        <v>1567</v>
      </c>
      <c r="J45" s="359">
        <v>1648</v>
      </c>
      <c r="K45" s="359">
        <v>1651</v>
      </c>
      <c r="L45" s="359">
        <v>1651</v>
      </c>
      <c r="M45" s="360">
        <v>1562</v>
      </c>
    </row>
    <row r="46" spans="2:13" ht="27.75" customHeight="1" x14ac:dyDescent="0.2">
      <c r="B46" s="1186"/>
      <c r="C46" s="1187"/>
      <c r="D46" s="107"/>
      <c r="E46" s="1192" t="s">
        <v>36</v>
      </c>
      <c r="F46" s="1192"/>
      <c r="G46" s="1192"/>
      <c r="H46" s="1193"/>
      <c r="I46" s="358" t="s">
        <v>489</v>
      </c>
      <c r="J46" s="359" t="s">
        <v>489</v>
      </c>
      <c r="K46" s="359" t="s">
        <v>489</v>
      </c>
      <c r="L46" s="359">
        <v>670</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5796</v>
      </c>
      <c r="J50" s="359">
        <v>5942</v>
      </c>
      <c r="K50" s="359">
        <v>6535</v>
      </c>
      <c r="L50" s="359">
        <v>7233</v>
      </c>
      <c r="M50" s="360">
        <v>6638</v>
      </c>
    </row>
    <row r="51" spans="2:13" ht="27.75" customHeight="1" x14ac:dyDescent="0.2">
      <c r="B51" s="1186"/>
      <c r="C51" s="1187"/>
      <c r="D51" s="106"/>
      <c r="E51" s="1192" t="s">
        <v>42</v>
      </c>
      <c r="F51" s="1192"/>
      <c r="G51" s="1192"/>
      <c r="H51" s="1193"/>
      <c r="I51" s="358">
        <v>2223</v>
      </c>
      <c r="J51" s="359">
        <v>2047</v>
      </c>
      <c r="K51" s="359">
        <v>1877</v>
      </c>
      <c r="L51" s="359">
        <v>1730</v>
      </c>
      <c r="M51" s="360">
        <v>1724</v>
      </c>
    </row>
    <row r="52" spans="2:13" ht="27.75" customHeight="1" x14ac:dyDescent="0.2">
      <c r="B52" s="1188"/>
      <c r="C52" s="1189"/>
      <c r="D52" s="106"/>
      <c r="E52" s="1192" t="s">
        <v>43</v>
      </c>
      <c r="F52" s="1192"/>
      <c r="G52" s="1192"/>
      <c r="H52" s="1193"/>
      <c r="I52" s="358">
        <v>18531</v>
      </c>
      <c r="J52" s="359">
        <v>18201</v>
      </c>
      <c r="K52" s="359">
        <v>17612</v>
      </c>
      <c r="L52" s="359">
        <v>16905</v>
      </c>
      <c r="M52" s="360">
        <v>16903</v>
      </c>
    </row>
    <row r="53" spans="2:13" ht="27.75" customHeight="1" thickBot="1" x14ac:dyDescent="0.25">
      <c r="B53" s="1199" t="s">
        <v>19</v>
      </c>
      <c r="C53" s="1200"/>
      <c r="D53" s="110"/>
      <c r="E53" s="1201" t="s">
        <v>44</v>
      </c>
      <c r="F53" s="1201"/>
      <c r="G53" s="1201"/>
      <c r="H53" s="1202"/>
      <c r="I53" s="361">
        <v>5500</v>
      </c>
      <c r="J53" s="362">
        <v>5933</v>
      </c>
      <c r="K53" s="362">
        <v>5455</v>
      </c>
      <c r="L53" s="362">
        <v>4772</v>
      </c>
      <c r="M53" s="363">
        <v>4420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h+Qhpk55XepMt69h8p6+uaLErGmQVvAcjHGTJikWLyC/RescuzI0PYGD3AeYE1XNg57zanWkzxX0jsT5Zkzzw==" saltValue="8JCf+8mDqRCcaiQqLZ6V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1972</v>
      </c>
      <c r="G55" s="122">
        <v>2411</v>
      </c>
      <c r="H55" s="123">
        <v>2005</v>
      </c>
    </row>
    <row r="56" spans="2:8" ht="52.5" customHeight="1" x14ac:dyDescent="0.2">
      <c r="B56" s="124"/>
      <c r="C56" s="1213" t="s">
        <v>47</v>
      </c>
      <c r="D56" s="1213"/>
      <c r="E56" s="1214"/>
      <c r="F56" s="125">
        <v>510</v>
      </c>
      <c r="G56" s="125">
        <v>519</v>
      </c>
      <c r="H56" s="126">
        <v>467</v>
      </c>
    </row>
    <row r="57" spans="2:8" ht="53.25" customHeight="1" x14ac:dyDescent="0.2">
      <c r="B57" s="124"/>
      <c r="C57" s="1215" t="s">
        <v>48</v>
      </c>
      <c r="D57" s="1215"/>
      <c r="E57" s="1216"/>
      <c r="F57" s="127">
        <v>3330</v>
      </c>
      <c r="G57" s="127">
        <v>3622</v>
      </c>
      <c r="H57" s="128">
        <v>3638</v>
      </c>
    </row>
    <row r="58" spans="2:8" ht="45.75" customHeight="1" x14ac:dyDescent="0.2">
      <c r="B58" s="129"/>
      <c r="C58" s="1203" t="s">
        <v>550</v>
      </c>
      <c r="D58" s="1204"/>
      <c r="E58" s="1205"/>
      <c r="F58" s="130">
        <v>1666</v>
      </c>
      <c r="G58" s="130">
        <v>1763</v>
      </c>
      <c r="H58" s="131">
        <v>1641</v>
      </c>
    </row>
    <row r="59" spans="2:8" ht="45.75" customHeight="1" x14ac:dyDescent="0.2">
      <c r="B59" s="129"/>
      <c r="C59" s="1203" t="s">
        <v>551</v>
      </c>
      <c r="D59" s="1204"/>
      <c r="E59" s="1205"/>
      <c r="F59" s="130">
        <v>539</v>
      </c>
      <c r="G59" s="130">
        <v>535</v>
      </c>
      <c r="H59" s="131">
        <v>517</v>
      </c>
    </row>
    <row r="60" spans="2:8" ht="45.75" customHeight="1" x14ac:dyDescent="0.2">
      <c r="B60" s="129"/>
      <c r="C60" s="1203" t="s">
        <v>552</v>
      </c>
      <c r="D60" s="1204"/>
      <c r="E60" s="1205"/>
      <c r="F60" s="130">
        <v>298</v>
      </c>
      <c r="G60" s="130">
        <v>298</v>
      </c>
      <c r="H60" s="131">
        <v>298</v>
      </c>
    </row>
    <row r="61" spans="2:8" ht="45.75" customHeight="1" x14ac:dyDescent="0.2">
      <c r="B61" s="129"/>
      <c r="C61" s="1203" t="s">
        <v>553</v>
      </c>
      <c r="D61" s="1204"/>
      <c r="E61" s="1205"/>
      <c r="F61" s="130">
        <v>344</v>
      </c>
      <c r="G61" s="130">
        <v>355</v>
      </c>
      <c r="H61" s="131">
        <v>258</v>
      </c>
    </row>
    <row r="62" spans="2:8" ht="45.75" customHeight="1" thickBot="1" x14ac:dyDescent="0.25">
      <c r="B62" s="132"/>
      <c r="C62" s="1206" t="s">
        <v>554</v>
      </c>
      <c r="D62" s="1207"/>
      <c r="E62" s="1208"/>
      <c r="F62" s="133">
        <v>4</v>
      </c>
      <c r="G62" s="133">
        <v>4</v>
      </c>
      <c r="H62" s="134">
        <v>201</v>
      </c>
    </row>
    <row r="63" spans="2:8" ht="52.5" customHeight="1" thickBot="1" x14ac:dyDescent="0.25">
      <c r="B63" s="135"/>
      <c r="C63" s="1209" t="s">
        <v>49</v>
      </c>
      <c r="D63" s="1209"/>
      <c r="E63" s="1210"/>
      <c r="F63" s="136">
        <v>5811</v>
      </c>
      <c r="G63" s="136">
        <v>6552</v>
      </c>
      <c r="H63" s="137">
        <v>6110</v>
      </c>
    </row>
    <row r="64" spans="2:8" ht="13.2" x14ac:dyDescent="0.2"/>
  </sheetData>
  <sheetProtection algorithmName="SHA-512" hashValue="xtZdKAzWv+jm6m97fW1nznSuUVPyvRwhGgN97VeFZhaFmAvjlQcOlcXQEY/3w4zP4Jj/wCWHcasuGIFWZhcaQw==" saltValue="Q5lHs+ej38BwxMGDXGi2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70635</v>
      </c>
      <c r="E3" s="156"/>
      <c r="F3" s="157">
        <v>94081</v>
      </c>
      <c r="G3" s="158"/>
      <c r="H3" s="159"/>
    </row>
    <row r="4" spans="1:8" x14ac:dyDescent="0.2">
      <c r="A4" s="160"/>
      <c r="B4" s="161"/>
      <c r="C4" s="162"/>
      <c r="D4" s="163">
        <v>36748</v>
      </c>
      <c r="E4" s="164"/>
      <c r="F4" s="165">
        <v>48949</v>
      </c>
      <c r="G4" s="166"/>
      <c r="H4" s="167"/>
    </row>
    <row r="5" spans="1:8" x14ac:dyDescent="0.2">
      <c r="A5" s="148" t="s">
        <v>521</v>
      </c>
      <c r="B5" s="153"/>
      <c r="C5" s="154"/>
      <c r="D5" s="155">
        <v>64404</v>
      </c>
      <c r="E5" s="156"/>
      <c r="F5" s="157">
        <v>92632</v>
      </c>
      <c r="G5" s="158"/>
      <c r="H5" s="159"/>
    </row>
    <row r="6" spans="1:8" x14ac:dyDescent="0.2">
      <c r="A6" s="160"/>
      <c r="B6" s="161"/>
      <c r="C6" s="162"/>
      <c r="D6" s="163">
        <v>31142</v>
      </c>
      <c r="E6" s="164"/>
      <c r="F6" s="165">
        <v>47978</v>
      </c>
      <c r="G6" s="166"/>
      <c r="H6" s="167"/>
    </row>
    <row r="7" spans="1:8" x14ac:dyDescent="0.2">
      <c r="A7" s="148" t="s">
        <v>522</v>
      </c>
      <c r="B7" s="153"/>
      <c r="C7" s="154"/>
      <c r="D7" s="155">
        <v>45288</v>
      </c>
      <c r="E7" s="156"/>
      <c r="F7" s="157">
        <v>69604</v>
      </c>
      <c r="G7" s="158"/>
      <c r="H7" s="159"/>
    </row>
    <row r="8" spans="1:8" x14ac:dyDescent="0.2">
      <c r="A8" s="160"/>
      <c r="B8" s="161"/>
      <c r="C8" s="162"/>
      <c r="D8" s="163">
        <v>21085</v>
      </c>
      <c r="E8" s="164"/>
      <c r="F8" s="165">
        <v>36247</v>
      </c>
      <c r="G8" s="166"/>
      <c r="H8" s="167"/>
    </row>
    <row r="9" spans="1:8" x14ac:dyDescent="0.2">
      <c r="A9" s="148" t="s">
        <v>523</v>
      </c>
      <c r="B9" s="153"/>
      <c r="C9" s="154"/>
      <c r="D9" s="155">
        <v>58105</v>
      </c>
      <c r="E9" s="156"/>
      <c r="F9" s="157">
        <v>68410</v>
      </c>
      <c r="G9" s="158"/>
      <c r="H9" s="159"/>
    </row>
    <row r="10" spans="1:8" x14ac:dyDescent="0.2">
      <c r="A10" s="160"/>
      <c r="B10" s="161"/>
      <c r="C10" s="162"/>
      <c r="D10" s="163">
        <v>30073</v>
      </c>
      <c r="E10" s="164"/>
      <c r="F10" s="165">
        <v>35086</v>
      </c>
      <c r="G10" s="166"/>
      <c r="H10" s="167"/>
    </row>
    <row r="11" spans="1:8" x14ac:dyDescent="0.2">
      <c r="A11" s="148" t="s">
        <v>524</v>
      </c>
      <c r="B11" s="153"/>
      <c r="C11" s="154"/>
      <c r="D11" s="155">
        <v>98436</v>
      </c>
      <c r="E11" s="156"/>
      <c r="F11" s="157">
        <v>73019</v>
      </c>
      <c r="G11" s="158"/>
      <c r="H11" s="159"/>
    </row>
    <row r="12" spans="1:8" x14ac:dyDescent="0.2">
      <c r="A12" s="160"/>
      <c r="B12" s="161"/>
      <c r="C12" s="168"/>
      <c r="D12" s="163">
        <v>35093</v>
      </c>
      <c r="E12" s="164"/>
      <c r="F12" s="165">
        <v>39427</v>
      </c>
      <c r="G12" s="166"/>
      <c r="H12" s="167"/>
    </row>
    <row r="13" spans="1:8" x14ac:dyDescent="0.2">
      <c r="A13" s="148"/>
      <c r="B13" s="153"/>
      <c r="C13" s="169"/>
      <c r="D13" s="170">
        <v>67374</v>
      </c>
      <c r="E13" s="171"/>
      <c r="F13" s="172">
        <v>79549</v>
      </c>
      <c r="G13" s="173"/>
      <c r="H13" s="159"/>
    </row>
    <row r="14" spans="1:8" x14ac:dyDescent="0.2">
      <c r="A14" s="160"/>
      <c r="B14" s="161"/>
      <c r="C14" s="162"/>
      <c r="D14" s="163">
        <v>30828</v>
      </c>
      <c r="E14" s="164"/>
      <c r="F14" s="165">
        <v>41537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3.15</v>
      </c>
      <c r="C19" s="174">
        <f>ROUND(VALUE(SUBSTITUTE(実質収支比率等に係る経年分析!G$48,"▲","-")),2)</f>
        <v>5.23</v>
      </c>
      <c r="D19" s="174">
        <f>ROUND(VALUE(SUBSTITUTE(実質収支比率等に係る経年分析!H$48,"▲","-")),2)</f>
        <v>4.18</v>
      </c>
      <c r="E19" s="174">
        <f>ROUND(VALUE(SUBSTITUTE(実質収支比率等に係る経年分析!I$48,"▲","-")),2)</f>
        <v>5.74</v>
      </c>
      <c r="F19" s="174">
        <f>ROUND(VALUE(SUBSTITUTE(実質収支比率等に係る経年分析!J$48,"▲","-")),2)</f>
        <v>4.79</v>
      </c>
    </row>
    <row r="20" spans="1:11" x14ac:dyDescent="0.2">
      <c r="A20" s="174" t="s">
        <v>53</v>
      </c>
      <c r="B20" s="174">
        <f>ROUND(VALUE(SUBSTITUTE(実質収支比率等に係る経年分析!F$47,"▲","-")),2)</f>
        <v>23.8</v>
      </c>
      <c r="C20" s="174">
        <f>ROUND(VALUE(SUBSTITUTE(実質収支比率等に係る経年分析!G$47,"▲","-")),2)</f>
        <v>22.9</v>
      </c>
      <c r="D20" s="174">
        <f>ROUND(VALUE(SUBSTITUTE(実質収支比率等に係る経年分析!H$47,"▲","-")),2)</f>
        <v>21.76</v>
      </c>
      <c r="E20" s="174">
        <f>ROUND(VALUE(SUBSTITUTE(実質収支比率等に係る経年分析!I$47,"▲","-")),2)</f>
        <v>27.3</v>
      </c>
      <c r="F20" s="174">
        <f>ROUND(VALUE(SUBSTITUTE(実質収支比率等に係る経年分析!J$47,"▲","-")),2)</f>
        <v>21.75</v>
      </c>
    </row>
    <row r="21" spans="1:11" x14ac:dyDescent="0.2">
      <c r="A21" s="174" t="s">
        <v>54</v>
      </c>
      <c r="B21" s="174">
        <f>IF(ISNUMBER(VALUE(SUBSTITUTE(実質収支比率等に係る経年分析!F$49,"▲","-"))),ROUND(VALUE(SUBSTITUTE(実質収支比率等に係る経年分析!F$49,"▲","-")),2),NA())</f>
        <v>-0.61</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-1.1399999999999999</v>
      </c>
      <c r="E21" s="174">
        <f>IF(ISNUMBER(VALUE(SUBSTITUTE(実質収支比率等に係る経年分析!I$49,"▲","-"))),ROUND(VALUE(SUBSTITUTE(実質収支比率等に係る経年分析!I$49,"▲","-")),2),NA())</f>
        <v>7.49</v>
      </c>
      <c r="F21" s="174">
        <f>IF(ISNUMBER(VALUE(SUBSTITUTE(実質収支比率等に係る経年分析!J$49,"▲","-"))),ROUND(VALUE(SUBSTITUTE(実質収支比率等に係る経年分析!J$49,"▲","-")),2),NA())</f>
        <v>-3.02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2">
      <c r="A35" s="175" t="str">
        <f>IF(連結実質赤字比率に係る赤字・黒字の構成分析!C$35="",NA(),連結実質赤字比率に係る赤字・黒字の構成分析!C$35)</f>
        <v>国民健康保険韮崎市立病院事業会計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1650</v>
      </c>
      <c r="E42" s="176"/>
      <c r="F42" s="176"/>
      <c r="G42" s="176">
        <f>'実質公債費比率（分子）の構造'!L$52</f>
        <v>1694</v>
      </c>
      <c r="H42" s="176"/>
      <c r="I42" s="176"/>
      <c r="J42" s="176">
        <f>'実質公債費比率（分子）の構造'!M$52</f>
        <v>1661</v>
      </c>
      <c r="K42" s="176"/>
      <c r="L42" s="176"/>
      <c r="M42" s="176">
        <f>'実質公債費比率（分子）の構造'!N$52</f>
        <v>1606</v>
      </c>
      <c r="N42" s="176"/>
      <c r="O42" s="176"/>
      <c r="P42" s="176">
        <f>'実質公債費比率（分子）の構造'!O$52</f>
        <v>1614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206</v>
      </c>
      <c r="C45" s="176"/>
      <c r="D45" s="176"/>
      <c r="E45" s="176">
        <f>'実質公債費比率（分子）の構造'!L$49</f>
        <v>184</v>
      </c>
      <c r="F45" s="176"/>
      <c r="G45" s="176"/>
      <c r="H45" s="176">
        <f>'実質公債費比率（分子）の構造'!M$49</f>
        <v>138</v>
      </c>
      <c r="I45" s="176"/>
      <c r="J45" s="176"/>
      <c r="K45" s="176">
        <f>'実質公債費比率（分子）の構造'!N$49</f>
        <v>107</v>
      </c>
      <c r="L45" s="176"/>
      <c r="M45" s="176"/>
      <c r="N45" s="176">
        <f>'実質公債費比率（分子）の構造'!O$49</f>
        <v>105</v>
      </c>
      <c r="O45" s="176"/>
      <c r="P45" s="176"/>
    </row>
    <row r="46" spans="1:16" x14ac:dyDescent="0.2">
      <c r="A46" s="176" t="s">
        <v>64</v>
      </c>
      <c r="B46" s="176">
        <f>'実質公債費比率（分子）の構造'!K$48</f>
        <v>618</v>
      </c>
      <c r="C46" s="176"/>
      <c r="D46" s="176"/>
      <c r="E46" s="176">
        <f>'実質公債費比率（分子）の構造'!L$48</f>
        <v>522</v>
      </c>
      <c r="F46" s="176"/>
      <c r="G46" s="176"/>
      <c r="H46" s="176">
        <f>'実質公債費比率（分子）の構造'!M$48</f>
        <v>590</v>
      </c>
      <c r="I46" s="176"/>
      <c r="J46" s="176"/>
      <c r="K46" s="176">
        <f>'実質公債費比率（分子）の構造'!N$48</f>
        <v>557</v>
      </c>
      <c r="L46" s="176"/>
      <c r="M46" s="176"/>
      <c r="N46" s="176">
        <f>'実質公債費比率（分子）の構造'!O$48</f>
        <v>557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1470</v>
      </c>
      <c r="C49" s="176"/>
      <c r="D49" s="176"/>
      <c r="E49" s="176">
        <f>'実質公債費比率（分子）の構造'!L$45</f>
        <v>1593</v>
      </c>
      <c r="F49" s="176"/>
      <c r="G49" s="176"/>
      <c r="H49" s="176">
        <f>'実質公債費比率（分子）の構造'!M$45</f>
        <v>1676</v>
      </c>
      <c r="I49" s="176"/>
      <c r="J49" s="176"/>
      <c r="K49" s="176">
        <f>'実質公債費比率（分子）の構造'!N$45</f>
        <v>1734</v>
      </c>
      <c r="L49" s="176"/>
      <c r="M49" s="176"/>
      <c r="N49" s="176">
        <f>'実質公債費比率（分子）の構造'!O$45</f>
        <v>1823</v>
      </c>
      <c r="O49" s="176"/>
      <c r="P49" s="176"/>
    </row>
    <row r="50" spans="1:16" x14ac:dyDescent="0.2">
      <c r="A50" s="176" t="s">
        <v>67</v>
      </c>
      <c r="B50" s="176" t="e">
        <f>NA()</f>
        <v>#N/A</v>
      </c>
      <c r="C50" s="176">
        <f>IF(ISNUMBER('実質公債費比率（分子）の構造'!K$53),'実質公債費比率（分子）の構造'!K$53,NA())</f>
        <v>645</v>
      </c>
      <c r="D50" s="176" t="e">
        <f>NA()</f>
        <v>#N/A</v>
      </c>
      <c r="E50" s="176" t="e">
        <f>NA()</f>
        <v>#N/A</v>
      </c>
      <c r="F50" s="176">
        <f>IF(ISNUMBER('実質公債費比率（分子）の構造'!L$53),'実質公債費比率（分子）の構造'!L$53,NA())</f>
        <v>605</v>
      </c>
      <c r="G50" s="176" t="e">
        <f>NA()</f>
        <v>#N/A</v>
      </c>
      <c r="H50" s="176" t="e">
        <f>NA()</f>
        <v>#N/A</v>
      </c>
      <c r="I50" s="176">
        <f>IF(ISNUMBER('実質公債費比率（分子）の構造'!M$53),'実質公債費比率（分子）の構造'!M$53,NA())</f>
        <v>743</v>
      </c>
      <c r="J50" s="176" t="e">
        <f>NA()</f>
        <v>#N/A</v>
      </c>
      <c r="K50" s="176" t="e">
        <f>NA()</f>
        <v>#N/A</v>
      </c>
      <c r="L50" s="176">
        <f>IF(ISNUMBER('実質公債費比率（分子）の構造'!N$53),'実質公債費比率（分子）の構造'!N$53,NA())</f>
        <v>792</v>
      </c>
      <c r="M50" s="176" t="e">
        <f>NA()</f>
        <v>#N/A</v>
      </c>
      <c r="N50" s="176" t="e">
        <f>NA()</f>
        <v>#N/A</v>
      </c>
      <c r="O50" s="176">
        <f>IF(ISNUMBER('実質公債費比率（分子）の構造'!O$53),'実質公債費比率（分子）の構造'!O$53,NA())</f>
        <v>871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18531</v>
      </c>
      <c r="E56" s="175"/>
      <c r="F56" s="175"/>
      <c r="G56" s="175">
        <f>'将来負担比率（分子）の構造'!J$52</f>
        <v>18201</v>
      </c>
      <c r="H56" s="175"/>
      <c r="I56" s="175"/>
      <c r="J56" s="175">
        <f>'将来負担比率（分子）の構造'!K$52</f>
        <v>17612</v>
      </c>
      <c r="K56" s="175"/>
      <c r="L56" s="175"/>
      <c r="M56" s="175">
        <f>'将来負担比率（分子）の構造'!L$52</f>
        <v>16905</v>
      </c>
      <c r="N56" s="175"/>
      <c r="O56" s="175"/>
      <c r="P56" s="175">
        <f>'将来負担比率（分子）の構造'!M$52</f>
        <v>16903</v>
      </c>
    </row>
    <row r="57" spans="1:16" x14ac:dyDescent="0.2">
      <c r="A57" s="175" t="s">
        <v>42</v>
      </c>
      <c r="B57" s="175"/>
      <c r="C57" s="175"/>
      <c r="D57" s="175">
        <f>'将来負担比率（分子）の構造'!I$51</f>
        <v>2223</v>
      </c>
      <c r="E57" s="175"/>
      <c r="F57" s="175"/>
      <c r="G57" s="175">
        <f>'将来負担比率（分子）の構造'!J$51</f>
        <v>2047</v>
      </c>
      <c r="H57" s="175"/>
      <c r="I57" s="175"/>
      <c r="J57" s="175">
        <f>'将来負担比率（分子）の構造'!K$51</f>
        <v>1877</v>
      </c>
      <c r="K57" s="175"/>
      <c r="L57" s="175"/>
      <c r="M57" s="175">
        <f>'将来負担比率（分子）の構造'!L$51</f>
        <v>1730</v>
      </c>
      <c r="N57" s="175"/>
      <c r="O57" s="175"/>
      <c r="P57" s="175">
        <f>'将来負担比率（分子）の構造'!M$51</f>
        <v>1724</v>
      </c>
    </row>
    <row r="58" spans="1:16" x14ac:dyDescent="0.2">
      <c r="A58" s="175" t="s">
        <v>41</v>
      </c>
      <c r="B58" s="175"/>
      <c r="C58" s="175"/>
      <c r="D58" s="175">
        <f>'将来負担比率（分子）の構造'!I$50</f>
        <v>5796</v>
      </c>
      <c r="E58" s="175"/>
      <c r="F58" s="175"/>
      <c r="G58" s="175">
        <f>'将来負担比率（分子）の構造'!J$50</f>
        <v>5942</v>
      </c>
      <c r="H58" s="175"/>
      <c r="I58" s="175"/>
      <c r="J58" s="175">
        <f>'将来負担比率（分子）の構造'!K$50</f>
        <v>6535</v>
      </c>
      <c r="K58" s="175"/>
      <c r="L58" s="175"/>
      <c r="M58" s="175">
        <f>'将来負担比率（分子）の構造'!L$50</f>
        <v>7233</v>
      </c>
      <c r="N58" s="175"/>
      <c r="O58" s="175"/>
      <c r="P58" s="175">
        <f>'将来負担比率（分子）の構造'!M$50</f>
        <v>6638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670</v>
      </c>
      <c r="L61" s="175"/>
      <c r="M61" s="175"/>
      <c r="N61" s="175" t="str">
        <f>'将来負担比率（分子）の構造'!M$46</f>
        <v>-</v>
      </c>
      <c r="O61" s="175"/>
      <c r="P61" s="175"/>
    </row>
    <row r="62" spans="1:16" x14ac:dyDescent="0.2">
      <c r="A62" s="175" t="s">
        <v>35</v>
      </c>
      <c r="B62" s="175">
        <f>'将来負担比率（分子）の構造'!I$45</f>
        <v>1567</v>
      </c>
      <c r="C62" s="175"/>
      <c r="D62" s="175"/>
      <c r="E62" s="175">
        <f>'将来負担比率（分子）の構造'!J$45</f>
        <v>1648</v>
      </c>
      <c r="F62" s="175"/>
      <c r="G62" s="175"/>
      <c r="H62" s="175">
        <f>'将来負担比率（分子）の構造'!K$45</f>
        <v>1651</v>
      </c>
      <c r="I62" s="175"/>
      <c r="J62" s="175"/>
      <c r="K62" s="175">
        <f>'将来負担比率（分子）の構造'!L$45</f>
        <v>1651</v>
      </c>
      <c r="L62" s="175"/>
      <c r="M62" s="175"/>
      <c r="N62" s="175">
        <f>'将来負担比率（分子）の構造'!M$45</f>
        <v>1562</v>
      </c>
      <c r="O62" s="175"/>
      <c r="P62" s="175"/>
    </row>
    <row r="63" spans="1:16" x14ac:dyDescent="0.2">
      <c r="A63" s="175" t="s">
        <v>34</v>
      </c>
      <c r="B63" s="175">
        <f>'将来負担比率（分子）の構造'!I$44</f>
        <v>863</v>
      </c>
      <c r="C63" s="175"/>
      <c r="D63" s="175"/>
      <c r="E63" s="175">
        <f>'将来負担比率（分子）の構造'!J$44</f>
        <v>1369</v>
      </c>
      <c r="F63" s="175"/>
      <c r="G63" s="175"/>
      <c r="H63" s="175">
        <f>'将来負担比率（分子）の構造'!K$44</f>
        <v>1503</v>
      </c>
      <c r="I63" s="175"/>
      <c r="J63" s="175"/>
      <c r="K63" s="175">
        <f>'将来負担比率（分子）の構造'!L$44</f>
        <v>1527</v>
      </c>
      <c r="L63" s="175"/>
      <c r="M63" s="175"/>
      <c r="N63" s="175">
        <f>'将来負担比率（分子）の構造'!M$44</f>
        <v>1539</v>
      </c>
      <c r="O63" s="175"/>
      <c r="P63" s="175"/>
    </row>
    <row r="64" spans="1:16" x14ac:dyDescent="0.2">
      <c r="A64" s="175" t="s">
        <v>33</v>
      </c>
      <c r="B64" s="175">
        <f>'将来負担比率（分子）の構造'!I$43</f>
        <v>9982</v>
      </c>
      <c r="C64" s="175"/>
      <c r="D64" s="175"/>
      <c r="E64" s="175">
        <f>'将来負担比率（分子）の構造'!J$43</f>
        <v>9543</v>
      </c>
      <c r="F64" s="175"/>
      <c r="G64" s="175"/>
      <c r="H64" s="175">
        <f>'将来負担比率（分子）の構造'!K$43</f>
        <v>9384</v>
      </c>
      <c r="I64" s="175"/>
      <c r="J64" s="175"/>
      <c r="K64" s="175">
        <f>'将来負担比率（分子）の構造'!L$43</f>
        <v>8755</v>
      </c>
      <c r="L64" s="175"/>
      <c r="M64" s="175"/>
      <c r="N64" s="175">
        <f>'将来負担比率（分子）の構造'!M$43</f>
        <v>8690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19638</v>
      </c>
      <c r="C66" s="175"/>
      <c r="D66" s="175"/>
      <c r="E66" s="175">
        <f>'将来負担比率（分子）の構造'!J$41</f>
        <v>19563</v>
      </c>
      <c r="F66" s="175"/>
      <c r="G66" s="175"/>
      <c r="H66" s="175">
        <f>'将来負担比率（分子）の構造'!K$41</f>
        <v>18940</v>
      </c>
      <c r="I66" s="175"/>
      <c r="J66" s="175"/>
      <c r="K66" s="175">
        <f>'将来負担比率（分子）の構造'!L$41</f>
        <v>18037</v>
      </c>
      <c r="L66" s="175"/>
      <c r="M66" s="175"/>
      <c r="N66" s="175">
        <f>'将来負担比率（分子）の構造'!M$41</f>
        <v>17894</v>
      </c>
      <c r="O66" s="175"/>
      <c r="P66" s="175"/>
    </row>
    <row r="67" spans="1:16" x14ac:dyDescent="0.2">
      <c r="A67" s="175" t="s">
        <v>71</v>
      </c>
      <c r="B67" s="175" t="e">
        <f>NA()</f>
        <v>#N/A</v>
      </c>
      <c r="C67" s="175">
        <f>IF(ISNUMBER('将来負担比率（分子）の構造'!I$53), IF('将来負担比率（分子）の構造'!I$53 &lt; 0, 0, '将来負担比率（分子）の構造'!I$53), NA())</f>
        <v>5500</v>
      </c>
      <c r="D67" s="175" t="e">
        <f>NA()</f>
        <v>#N/A</v>
      </c>
      <c r="E67" s="175" t="e">
        <f>NA()</f>
        <v>#N/A</v>
      </c>
      <c r="F67" s="175">
        <f>IF(ISNUMBER('将来負担比率（分子）の構造'!J$53), IF('将来負担比率（分子）の構造'!J$53 &lt; 0, 0, '将来負担比率（分子）の構造'!J$53), NA())</f>
        <v>5933</v>
      </c>
      <c r="G67" s="175" t="e">
        <f>NA()</f>
        <v>#N/A</v>
      </c>
      <c r="H67" s="175" t="e">
        <f>NA()</f>
        <v>#N/A</v>
      </c>
      <c r="I67" s="175">
        <f>IF(ISNUMBER('将来負担比率（分子）の構造'!K$53), IF('将来負担比率（分子）の構造'!K$53 &lt; 0, 0, '将来負担比率（分子）の構造'!K$53), NA())</f>
        <v>5455</v>
      </c>
      <c r="J67" s="175" t="e">
        <f>NA()</f>
        <v>#N/A</v>
      </c>
      <c r="K67" s="175" t="e">
        <f>NA()</f>
        <v>#N/A</v>
      </c>
      <c r="L67" s="175">
        <f>IF(ISNUMBER('将来負担比率（分子）の構造'!L$53), IF('将来負担比率（分子）の構造'!L$53 &lt; 0, 0, '将来負担比率（分子）の構造'!L$53), NA())</f>
        <v>4772</v>
      </c>
      <c r="M67" s="175" t="e">
        <f>NA()</f>
        <v>#N/A</v>
      </c>
      <c r="N67" s="175" t="e">
        <f>NA()</f>
        <v>#N/A</v>
      </c>
      <c r="O67" s="175">
        <f>IF(ISNUMBER('将来負担比率（分子）の構造'!M$53), IF('将来負担比率（分子）の構造'!M$53 &lt; 0, 0, '将来負担比率（分子）の構造'!M$53), NA())</f>
        <v>4420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1972</v>
      </c>
      <c r="C72" s="179">
        <f>基金残高に係る経年分析!G55</f>
        <v>2411</v>
      </c>
      <c r="D72" s="179">
        <f>基金残高に係る経年分析!H55</f>
        <v>2005</v>
      </c>
    </row>
    <row r="73" spans="1:16" x14ac:dyDescent="0.2">
      <c r="A73" s="178" t="s">
        <v>74</v>
      </c>
      <c r="B73" s="179">
        <f>基金残高に係る経年分析!F56</f>
        <v>510</v>
      </c>
      <c r="C73" s="179">
        <f>基金残高に係る経年分析!G56</f>
        <v>519</v>
      </c>
      <c r="D73" s="179">
        <f>基金残高に係る経年分析!H56</f>
        <v>467</v>
      </c>
    </row>
    <row r="74" spans="1:16" x14ac:dyDescent="0.2">
      <c r="A74" s="178" t="s">
        <v>75</v>
      </c>
      <c r="B74" s="179">
        <f>基金残高に係る経年分析!F57</f>
        <v>3330</v>
      </c>
      <c r="C74" s="179">
        <f>基金残高に係る経年分析!G57</f>
        <v>3622</v>
      </c>
      <c r="D74" s="179">
        <f>基金残高に係る経年分析!H57</f>
        <v>3638</v>
      </c>
    </row>
  </sheetData>
  <sheetProtection algorithmName="SHA-512" hashValue="FVUs0HNNAgAd0eVErqas5SLC5o3gQ7gkA+fASqe6FBNpz8H8b7Y5TJgM913XNhA40GKGMc2wyTn0gIjoDCmwHA==" saltValue="kFqE/Axeue9CDZRXhUGb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dcterms:created xsi:type="dcterms:W3CDTF">2025-02-19T02:21:25Z</dcterms:created>
  <dcterms:modified xsi:type="dcterms:W3CDTF">2025-03-11T07:10:35Z</dcterms:modified>
  <cp:category/>
</cp:coreProperties>
</file>