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C00-水道企業団\C30-総務担当\(15)　財政に属する事務に関すること\250122_111　公営企業に係る経営比較分析表（令和５年度決算）の分析等について（依頼）\250122_111_2　公営企業に係る経営比較分析表（令和５年度決算）の分析等について（回答伺い）\"/>
    </mc:Choice>
  </mc:AlternateContent>
  <workbookProtection workbookAlgorithmName="SHA-512" workbookHashValue="SEJV6i7+BaiOEeRX7Ypf15BUgmBf4ImubBeftiYLiP23iz/uXUBTlQorn4rraPpOf74FWdB6ii23BmfeBpV0HA==" workbookSaltValue="kln1H3pl52EbfdLtRJN+4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B8" i="4"/>
  <c r="AT8" i="4"/>
  <c r="AL8" i="4"/>
  <c r="AD8" i="4"/>
  <c r="W8" i="4"/>
  <c r="P8" i="4"/>
  <c r="I8" i="4"/>
  <c r="B8" i="4"/>
  <c r="B6" i="4"/>
</calcChain>
</file>

<file path=xl/sharedStrings.xml><?xml version="1.0" encoding="utf-8"?>
<sst xmlns="http://schemas.openxmlformats.org/spreadsheetml/2006/main" count="231" uniqueCount="114">
  <si>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</si>
  <si>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</si>
  <si>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</si>
  <si>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</si>
  <si>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</si>
  <si>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</si>
  <si>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</si>
  <si>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</si>
  <si>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</si>
  <si>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</si>
  <si>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</si>
  <si>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</si>
  <si>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</si>
  <si>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</si>
  <si>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</si>
  <si>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</si>
  <si>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</si>
  <si>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</si>
  <si>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</si>
  <si>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</si>
  <si>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</si>
  <si>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</si>
  <si>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</si>
  <si>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</si>
  <si>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</si>
  <si>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</si>
  <si>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</si>
  <si>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</si>
  <si>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</si>
  <si>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</si>
  <si>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</si>
  <si>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</si>
  <si>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</si>
  <si>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</si>
  <si>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</si>
  <si>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</si>
  <si>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</si>
  <si>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</si>
  <si>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</si>
  <si>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</si>
  <si>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</si>
  <si>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</si>
  <si>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</si>
  <si>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</si>
  <si>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</si>
  <si>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</si>
  <si>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</si>
  <si>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</si>
  <si>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</si>
  <si>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</si>
  <si>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</si>
  <si>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</si>
  <si>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</si>
  <si>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</si>
  <si>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</si>
  <si>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</si>
  <si>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</si>
  <si>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</si>
  <si>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</si>
  <si>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</si>
  <si>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</si>
  <si>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</si>
  <si>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</si>
  <si>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</si>
  <si>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</si>
  <si>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</si>
  <si>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</si>
  <si>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</si>
  <si>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</si>
  <si>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</si>
  <si>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</si>
  <si>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</si>
  <si>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</si>
  <si>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</si>
  <si>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</si>
  <si>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</si>
  <si>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</si>
  <si>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</si>
  <si>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</si>
  <si>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</si>
  <si>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</si>
  <si>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</si>
  <si>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</si>
  <si>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</si>
  <si>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</si>
  <si>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</si>
  <si>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</si>
  <si>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</si>
  <si>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</si>
  <si>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</si>
  <si>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</si>
  <si>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</si>
  <si>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</si>
  <si>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東部地域広域水道企業団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</si>
  <si>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</si>
  <si>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</si>
  <si>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</si>
  <si>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</si>
  <si>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</si>
  <si>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</si>
  <si>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</si>
  <si>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</si>
  <si>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</si>
  <si>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</si>
  <si>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</si>
  <si>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</si>
  <si>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</si>
  <si>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</si>
  <si>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</si>
  <si>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</si>
  <si>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</si>
  <si>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は、近年90％台で推移しており、依然赤字経営となっているが年々改善傾向となっている。累積欠損金比率についても赤字経営のため、積み増し状況が続いており、厳しい状況である。流動比率については、今年度は100％を上回った。しかしながら、資金繰りには予断を許さない状況であるといえる。
　企業債残高対給水収益比率は、年々値が小さくなっており、改善傾向といえる。これは平成３０年度から行っている交付金事業により、起債額の低減化が図られており、その効果の表れと考えられる。今後も減少傾向を維持したい。
　料金回収率は65％ほどで推移しているが、依然として類似団体平均を下回っている。水道料金（事業収入）以外の構成市からの繰出基準外の繰入金によっても補てんを行っており、更なる経営努力を図りたい。
　給水原価は近年下降が続いていたが、物価上昇等の影響を受けたことにより再び上昇に転じた。有収率もほぼ横ばいであり、類似団体の平均値に及んでいない。施設利用率は前年度と変化がない結果となったが、施設のダウンサイジング等によって引き続き改善に努めたい。</t>
    <rPh sb="36" eb="38">
      <t>ネンネン</t>
    </rPh>
    <rPh sb="38" eb="40">
      <t>カイゼン</t>
    </rPh>
    <rPh sb="40" eb="42">
      <t>ケイコウ</t>
    </rPh>
    <rPh sb="82" eb="83">
      <t>キビ</t>
    </rPh>
    <rPh sb="85" eb="87">
      <t>ジョウキョウ</t>
    </rPh>
    <rPh sb="101" eb="104">
      <t>コンネンド</t>
    </rPh>
    <rPh sb="110" eb="112">
      <t>ウワマワ</t>
    </rPh>
    <rPh sb="128" eb="130">
      <t>ヨダン</t>
    </rPh>
    <rPh sb="131" eb="132">
      <t>ユル</t>
    </rPh>
    <rPh sb="285" eb="287">
      <t>シタマワ</t>
    </rPh>
    <rPh sb="297" eb="299">
      <t>ジギョウ</t>
    </rPh>
    <rPh sb="299" eb="301">
      <t>シュウニュウ</t>
    </rPh>
    <rPh sb="355" eb="357">
      <t>キンネン</t>
    </rPh>
    <rPh sb="357" eb="359">
      <t>カコウ</t>
    </rPh>
    <rPh sb="360" eb="361">
      <t>ツヅ</t>
    </rPh>
    <rPh sb="367" eb="371">
      <t>ブッカジョウショウ</t>
    </rPh>
    <rPh sb="371" eb="372">
      <t>トウ</t>
    </rPh>
    <rPh sb="373" eb="375">
      <t>エイキョウ</t>
    </rPh>
    <rPh sb="376" eb="377">
      <t>ウ</t>
    </rPh>
    <rPh sb="384" eb="385">
      <t>フタタ</t>
    </rPh>
    <rPh sb="386" eb="388">
      <t>ジョウショウ</t>
    </rPh>
    <rPh sb="389" eb="390">
      <t>テン</t>
    </rPh>
    <rPh sb="399" eb="400">
      <t>ヨコ</t>
    </rPh>
    <phoneticPr fontId="4"/>
  </si>
  <si>
    <t>　有形固定資産減価償却率は年々2％程度数値が上昇し、法定耐用年数を迎える固定資産が増加傾向にあることが分かる。管路経年化率は改善傾向にあり、類似団体平均と比較すると経年化は抑えられているといえる。しかし、管路更新率は過去２年は類似団体平均値よりは上回るものの、全国平均と比べると管路更新が遅れている状況である。
　現在行っている交付金事業を活用して整備等のコストを抑えつつ、将来の人口を見据えた適材適所の施設整備や更新を引き続き推進していく。</t>
    <rPh sb="117" eb="120">
      <t>ヘイキンチ</t>
    </rPh>
    <rPh sb="123" eb="125">
      <t>ウワマワ</t>
    </rPh>
    <rPh sb="130" eb="132">
      <t>ゼンコク</t>
    </rPh>
    <rPh sb="132" eb="134">
      <t>ヘイキン</t>
    </rPh>
    <rPh sb="135" eb="136">
      <t>クラ</t>
    </rPh>
    <rPh sb="210" eb="211">
      <t>ヒ</t>
    </rPh>
    <rPh sb="212" eb="213">
      <t>ツヅ</t>
    </rPh>
    <rPh sb="214" eb="216">
      <t>スイシン</t>
    </rPh>
    <phoneticPr fontId="4"/>
  </si>
  <si>
    <t>　令和５年度は、平成２９年４月に水道料金の改定を行ってから７年目にあたる。経営状況の厳しさがいっそう増すなかで、次期の料金改定についても検討が必要な段階に差し掛かっているともいえる。
　しかしながら経済や国際情勢の変動に伴い、物価の上昇が顕著であり市民生活に多大な影響が生じている。そうしたなかで、水道料金の値上げには理解を得難いと思われる。構成市に財政支援を求めながら、収支バランスを改善し、料金改定の時期をできるだけ後ろ倒しするようにしていきたい。
　また、令和４年３月末に改定した水道ビジョン・経営戦略に基づき、施設のダウンサイジングや効率化に引き続き取り組み、経常的な費用を削減することや、構成市との連携を強化することで持続可能な水道事業の運営に努めていきたい。</t>
    <rPh sb="71" eb="73">
      <t>ヒツヨウ</t>
    </rPh>
    <rPh sb="99" eb="101">
      <t>ケイザイ</t>
    </rPh>
    <rPh sb="166" eb="167">
      <t>オモ</t>
    </rPh>
    <rPh sb="171" eb="174">
      <t>コウセイシ</t>
    </rPh>
    <rPh sb="175" eb="177">
      <t>ザイセイ</t>
    </rPh>
    <rPh sb="177" eb="179">
      <t>シエン</t>
    </rPh>
    <rPh sb="180" eb="181">
      <t>モト</t>
    </rPh>
    <rPh sb="210" eb="211">
      <t>アト</t>
    </rPh>
    <rPh sb="212" eb="213">
      <t>ダオ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</si>
</sst>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0.28000000000000003</c:v>
                </c:pt>
                <c:pt idx="1">
                  <c:v>0</c:v>
                </c:pt>
                <c:pt idx="2" formatCode="#,##0.00;&quot;△&quot;#,##0.00;&quot;-&quot;">
                  <c:v>0.5</c:v>
                </c:pt>
                <c:pt idx="3" formatCode="#,##0.00;&quot;△&quot;#,##0.00;&quot;-&quot;">
                  <c:v>0.57999999999999996</c:v>
                </c:pt>
                <c:pt idx="4" formatCode="#,##0.00;&quot;△&quot;#,##0.00;&quot;-&quot;">
                  <c:v>0.56999999999999995</c:v>
                </c:pt>
              </c:numCache>
            </c:numRef>
          </c:val>
          <c:extLst>
            <c:ext xmlns:c16="http://schemas.microsoft.com/office/drawing/2014/chart" uri="{C3380CC4-5D6E-409C-BE32-E72D297353CC}">
              <c16:uniqueId val="{00000000-A4AC-4066-AF51-4B53A85466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A4AC-4066-AF51-4B53A85466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40.32</c:v>
                </c:pt>
                <c:pt idx="1">
                  <c:v>39.64</c:v>
                </c:pt>
                <c:pt idx="2">
                  <c:v>39.47</c:v>
                </c:pt>
                <c:pt idx="3">
                  <c:v>38.450000000000003</c:v>
                </c:pt>
                <c:pt idx="4">
                  <c:v>38.450000000000003</c:v>
                </c:pt>
              </c:numCache>
            </c:numRef>
          </c:val>
          <c:extLst>
            <c:ext xmlns:c16="http://schemas.microsoft.com/office/drawing/2014/chart" uri="{C3380CC4-5D6E-409C-BE32-E72D297353CC}">
              <c16:uniqueId val="{00000000-B038-4CDE-917F-1BE377ED92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B038-4CDE-917F-1BE377ED92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76.11</c:v>
                </c:pt>
                <c:pt idx="1">
                  <c:v>77.2</c:v>
                </c:pt>
                <c:pt idx="2">
                  <c:v>77.67</c:v>
                </c:pt>
                <c:pt idx="3">
                  <c:v>78.959999999999994</c:v>
                </c:pt>
                <c:pt idx="4">
                  <c:v>78.599999999999994</c:v>
                </c:pt>
              </c:numCache>
            </c:numRef>
          </c:val>
          <c:extLst>
            <c:ext xmlns:c16="http://schemas.microsoft.com/office/drawing/2014/chart" uri="{C3380CC4-5D6E-409C-BE32-E72D297353CC}">
              <c16:uniqueId val="{00000000-ED37-49DB-8C3B-1C97E7E9C2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ED37-49DB-8C3B-1C97E7E9C2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93.08</c:v>
                </c:pt>
                <c:pt idx="1">
                  <c:v>92.26</c:v>
                </c:pt>
                <c:pt idx="2">
                  <c:v>95.16</c:v>
                </c:pt>
                <c:pt idx="3">
                  <c:v>96.59</c:v>
                </c:pt>
                <c:pt idx="4">
                  <c:v>97.41</c:v>
                </c:pt>
              </c:numCache>
            </c:numRef>
          </c:val>
          <c:extLst>
            <c:ext xmlns:c16="http://schemas.microsoft.com/office/drawing/2014/chart" uri="{C3380CC4-5D6E-409C-BE32-E72D297353CC}">
              <c16:uniqueId val="{00000000-6AFD-459F-844F-3C6C613193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6AFD-459F-844F-3C6C613193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36.69</c:v>
                </c:pt>
                <c:pt idx="1">
                  <c:v>38.979999999999997</c:v>
                </c:pt>
                <c:pt idx="2">
                  <c:v>40.94</c:v>
                </c:pt>
                <c:pt idx="3">
                  <c:v>42.38</c:v>
                </c:pt>
                <c:pt idx="4">
                  <c:v>43.84</c:v>
                </c:pt>
              </c:numCache>
            </c:numRef>
          </c:val>
          <c:extLst>
            <c:ext xmlns:c16="http://schemas.microsoft.com/office/drawing/2014/chart" uri="{C3380CC4-5D6E-409C-BE32-E72D297353CC}">
              <c16:uniqueId val="{00000000-5124-47C0-9E2C-A1263D0416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5124-47C0-9E2C-A1263D0416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19.850000000000001</c:v>
                </c:pt>
                <c:pt idx="1">
                  <c:v>19.850000000000001</c:v>
                </c:pt>
                <c:pt idx="2">
                  <c:v>19.73</c:v>
                </c:pt>
                <c:pt idx="3">
                  <c:v>19.690000000000001</c:v>
                </c:pt>
                <c:pt idx="4">
                  <c:v>19.66</c:v>
                </c:pt>
              </c:numCache>
            </c:numRef>
          </c:val>
          <c:extLst>
            <c:ext xmlns:c16="http://schemas.microsoft.com/office/drawing/2014/chart" uri="{C3380CC4-5D6E-409C-BE32-E72D297353CC}">
              <c16:uniqueId val="{00000000-0A85-447F-8CDA-255C760051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0A85-447F-8CDA-255C760051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130.15</c:v>
                </c:pt>
                <c:pt idx="1">
                  <c:v>148.31</c:v>
                </c:pt>
                <c:pt idx="2">
                  <c:v>155.11000000000001</c:v>
                </c:pt>
                <c:pt idx="3">
                  <c:v>158.29</c:v>
                </c:pt>
                <c:pt idx="4">
                  <c:v>167.98</c:v>
                </c:pt>
              </c:numCache>
            </c:numRef>
          </c:val>
          <c:extLst>
            <c:ext xmlns:c16="http://schemas.microsoft.com/office/drawing/2014/chart" uri="{C3380CC4-5D6E-409C-BE32-E72D297353CC}">
              <c16:uniqueId val="{00000000-5BA8-4E4D-A907-1A3318A9C5B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5BA8-4E4D-A907-1A3318A9C5B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74.650000000000006</c:v>
                </c:pt>
                <c:pt idx="1">
                  <c:v>88.75</c:v>
                </c:pt>
                <c:pt idx="2">
                  <c:v>92.68</c:v>
                </c:pt>
                <c:pt idx="3">
                  <c:v>84.41</c:v>
                </c:pt>
                <c:pt idx="4">
                  <c:v>103.7</c:v>
                </c:pt>
              </c:numCache>
            </c:numRef>
          </c:val>
          <c:extLst>
            <c:ext xmlns:c16="http://schemas.microsoft.com/office/drawing/2014/chart" uri="{C3380CC4-5D6E-409C-BE32-E72D297353CC}">
              <c16:uniqueId val="{00000000-132B-4F97-89DC-27B28451F3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32B-4F97-89DC-27B28451F3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844.6</c:v>
                </c:pt>
                <c:pt idx="1">
                  <c:v>821.73</c:v>
                </c:pt>
                <c:pt idx="2">
                  <c:v>776.83</c:v>
                </c:pt>
                <c:pt idx="3">
                  <c:v>759.85</c:v>
                </c:pt>
                <c:pt idx="4">
                  <c:v>743.65</c:v>
                </c:pt>
              </c:numCache>
            </c:numRef>
          </c:val>
          <c:extLst>
            <c:ext xmlns:c16="http://schemas.microsoft.com/office/drawing/2014/chart" uri="{C3380CC4-5D6E-409C-BE32-E72D297353CC}">
              <c16:uniqueId val="{00000000-1863-4C8B-950C-4EF20A4F4E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1863-4C8B-950C-4EF20A4F4E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65.58</c:v>
                </c:pt>
                <c:pt idx="1">
                  <c:v>65.239999999999995</c:v>
                </c:pt>
                <c:pt idx="2">
                  <c:v>67.61</c:v>
                </c:pt>
                <c:pt idx="3">
                  <c:v>68.22</c:v>
                </c:pt>
                <c:pt idx="4">
                  <c:v>65.53</c:v>
                </c:pt>
              </c:numCache>
            </c:numRef>
          </c:val>
          <c:extLst>
            <c:ext xmlns:c16="http://schemas.microsoft.com/office/drawing/2014/chart" uri="{C3380CC4-5D6E-409C-BE32-E72D297353CC}">
              <c16:uniqueId val="{00000000-5143-4889-AE7D-6E58735857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5143-4889-AE7D-6E58735857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313.48</c:v>
                </c:pt>
                <c:pt idx="1">
                  <c:v>312.99</c:v>
                </c:pt>
                <c:pt idx="2">
                  <c:v>304.39</c:v>
                </c:pt>
                <c:pt idx="3">
                  <c:v>303.43</c:v>
                </c:pt>
                <c:pt idx="4">
                  <c:v>316.12</c:v>
                </c:pt>
              </c:numCache>
            </c:numRef>
          </c:val>
          <c:extLst>
            <c:ext xmlns:c16="http://schemas.microsoft.com/office/drawing/2014/chart" uri="{C3380CC4-5D6E-409C-BE32-E72D297353CC}">
              <c16:uniqueId val="{00000000-4F55-4896-AE59-A3931A0DA1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4F55-4896-AE59-A3931A0DA1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東部地域広域水道企業団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76.92</v>
      </c>
      <c r="J10" s="46"/>
      <c r="K10" s="46"/>
      <c r="L10" s="46"/>
      <c r="M10" s="46"/>
      <c r="N10" s="46"/>
      <c r="O10" s="80"/>
      <c r="P10" s="47">
        <f>データ!$P$6</f>
        <v>75.02</v>
      </c>
      <c r="Q10" s="47"/>
      <c r="R10" s="47"/>
      <c r="S10" s="47"/>
      <c r="T10" s="47"/>
      <c r="U10" s="47"/>
      <c r="V10" s="47"/>
      <c r="W10" s="44">
        <f>データ!$Q$6</f>
        <v>3641</v>
      </c>
      <c r="X10" s="44"/>
      <c r="Y10" s="44"/>
      <c r="Z10" s="44"/>
      <c r="AA10" s="44"/>
      <c r="AB10" s="44"/>
      <c r="AC10" s="44"/>
      <c r="AD10" s="2"/>
      <c r="AE10" s="2"/>
      <c r="AF10" s="2"/>
      <c r="AG10" s="2"/>
      <c r="AH10" s="2"/>
      <c r="AI10" s="2"/>
      <c r="AJ10" s="2"/>
      <c r="AK10" s="2"/>
      <c r="AL10" s="44">
        <f>データ!$U$6</f>
        <v>32265</v>
      </c>
      <c r="AM10" s="44"/>
      <c r="AN10" s="44"/>
      <c r="AO10" s="44"/>
      <c r="AP10" s="44"/>
      <c r="AQ10" s="44"/>
      <c r="AR10" s="44"/>
      <c r="AS10" s="44"/>
      <c r="AT10" s="45">
        <f>データ!$V$6</f>
        <v>50</v>
      </c>
      <c r="AU10" s="46"/>
      <c r="AV10" s="46"/>
      <c r="AW10" s="46"/>
      <c r="AX10" s="46"/>
      <c r="AY10" s="46"/>
      <c r="AZ10" s="46"/>
      <c r="BA10" s="46"/>
      <c r="BB10" s="47">
        <f>データ!$W$6</f>
        <v>645.29999999999995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V826gU1swkXsWXAeipDIuwdTeVVMdsSowFhBoak62rsEdsyprcDlKOhrpmJMYzc4BAUuUSK8DsxsZLl93vTtw==" saltValue="ZN6cpq/dmRS+0zTcp9yS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199389</v>
      </c>
      <c r="D6" s="20">
        <f t="shared" si="3"/>
        <v>46</v>
      </c>
      <c r="E6" s="20">
        <f t="shared" si="3"/>
        <v>1</v>
      </c>
      <c r="F6" s="20">
        <f t="shared" si="3"/>
        <v>0</v>
      </c>
      <c r="G6" s="20">
        <f t="shared" si="3"/>
        <v>1</v>
      </c>
      <c r="H6" s="20" t="str">
        <f t="shared" si="3"/>
        <v>山梨県　東部地域広域水道企業団</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76.92</v>
      </c>
      <c r="P6" s="21">
        <f t="shared" si="3"/>
        <v>75.02</v>
      </c>
      <c r="Q6" s="21">
        <f t="shared" si="3"/>
        <v>3641</v>
      </c>
      <c r="R6" s="21" t="str">
        <f t="shared" si="3"/>
        <v>-</v>
      </c>
      <c r="S6" s="21" t="str">
        <f t="shared" si="3"/>
        <v>-</v>
      </c>
      <c r="T6" s="21" t="str">
        <f t="shared" si="3"/>
        <v>-</v>
      </c>
      <c r="U6" s="21">
        <f t="shared" si="3"/>
        <v>32265</v>
      </c>
      <c r="V6" s="21">
        <f t="shared" si="3"/>
        <v>50</v>
      </c>
      <c r="W6" s="21">
        <f t="shared" si="3"/>
        <v>645.29999999999995</v>
      </c>
      <c r="X6" s="22">
        <f>IF(X7="",NA(),X7)</f>
        <v>93.08</v>
      </c>
      <c r="Y6" s="22">
        <f t="shared" ref="Y6:AG6" si="4">IF(Y7="",NA(),Y7)</f>
        <v>92.26</v>
      </c>
      <c r="Z6" s="22">
        <f t="shared" si="4"/>
        <v>95.16</v>
      </c>
      <c r="AA6" s="22">
        <f t="shared" si="4"/>
        <v>96.59</v>
      </c>
      <c r="AB6" s="22">
        <f t="shared" si="4"/>
        <v>97.41</v>
      </c>
      <c r="AC6" s="22">
        <f t="shared" si="4"/>
        <v>109.01</v>
      </c>
      <c r="AD6" s="22">
        <f t="shared" si="4"/>
        <v>108.83</v>
      </c>
      <c r="AE6" s="22">
        <f t="shared" si="4"/>
        <v>109.23</v>
      </c>
      <c r="AF6" s="22">
        <f t="shared" si="4"/>
        <v>108.04</v>
      </c>
      <c r="AG6" s="22">
        <f t="shared" si="4"/>
        <v>107.49</v>
      </c>
      <c r="AH6" s="21" t="str">
        <f>IF(AH7="","",IF(AH7="-","【-】","【"&amp;SUBSTITUTE(TEXT(AH7,"#,##0.00"),"-","△")&amp;"】"))</f>
        <v>【108.24】</v>
      </c>
      <c r="AI6" s="22">
        <f>IF(AI7="",NA(),AI7)</f>
        <v>130.15</v>
      </c>
      <c r="AJ6" s="22">
        <f t="shared" ref="AJ6:AR6" si="5">IF(AJ7="",NA(),AJ7)</f>
        <v>148.31</v>
      </c>
      <c r="AK6" s="22">
        <f t="shared" si="5"/>
        <v>155.11000000000001</v>
      </c>
      <c r="AL6" s="22">
        <f t="shared" si="5"/>
        <v>158.29</v>
      </c>
      <c r="AM6" s="22">
        <f t="shared" si="5"/>
        <v>167.98</v>
      </c>
      <c r="AN6" s="22">
        <f t="shared" si="5"/>
        <v>3.7</v>
      </c>
      <c r="AO6" s="22">
        <f t="shared" si="5"/>
        <v>4.34</v>
      </c>
      <c r="AP6" s="22">
        <f t="shared" si="5"/>
        <v>4.6900000000000004</v>
      </c>
      <c r="AQ6" s="22">
        <f t="shared" si="5"/>
        <v>4.72</v>
      </c>
      <c r="AR6" s="22">
        <f t="shared" si="5"/>
        <v>5.76</v>
      </c>
      <c r="AS6" s="21" t="str">
        <f>IF(AS7="","",IF(AS7="-","【-】","【"&amp;SUBSTITUTE(TEXT(AS7,"#,##0.00"),"-","△")&amp;"】"))</f>
        <v>【1.50】</v>
      </c>
      <c r="AT6" s="22">
        <f>IF(AT7="",NA(),AT7)</f>
        <v>74.650000000000006</v>
      </c>
      <c r="AU6" s="22">
        <f t="shared" ref="AU6:BC6" si="6">IF(AU7="",NA(),AU7)</f>
        <v>88.75</v>
      </c>
      <c r="AV6" s="22">
        <f t="shared" si="6"/>
        <v>92.68</v>
      </c>
      <c r="AW6" s="22">
        <f t="shared" si="6"/>
        <v>84.41</v>
      </c>
      <c r="AX6" s="22">
        <f t="shared" si="6"/>
        <v>103.7</v>
      </c>
      <c r="AY6" s="22">
        <f t="shared" si="6"/>
        <v>365.18</v>
      </c>
      <c r="AZ6" s="22">
        <f t="shared" si="6"/>
        <v>327.77</v>
      </c>
      <c r="BA6" s="22">
        <f t="shared" si="6"/>
        <v>338.02</v>
      </c>
      <c r="BB6" s="22">
        <f t="shared" si="6"/>
        <v>345.94</v>
      </c>
      <c r="BC6" s="22">
        <f t="shared" si="6"/>
        <v>329.7</v>
      </c>
      <c r="BD6" s="21" t="str">
        <f>IF(BD7="","",IF(BD7="-","【-】","【"&amp;SUBSTITUTE(TEXT(BD7,"#,##0.00"),"-","△")&amp;"】"))</f>
        <v>【243.36】</v>
      </c>
      <c r="BE6" s="22">
        <f>IF(BE7="",NA(),BE7)</f>
        <v>844.6</v>
      </c>
      <c r="BF6" s="22">
        <f t="shared" ref="BF6:BN6" si="7">IF(BF7="",NA(),BF7)</f>
        <v>821.73</v>
      </c>
      <c r="BG6" s="22">
        <f t="shared" si="7"/>
        <v>776.83</v>
      </c>
      <c r="BH6" s="22">
        <f t="shared" si="7"/>
        <v>759.85</v>
      </c>
      <c r="BI6" s="22">
        <f t="shared" si="7"/>
        <v>743.65</v>
      </c>
      <c r="BJ6" s="22">
        <f t="shared" si="7"/>
        <v>371.65</v>
      </c>
      <c r="BK6" s="22">
        <f t="shared" si="7"/>
        <v>397.1</v>
      </c>
      <c r="BL6" s="22">
        <f t="shared" si="7"/>
        <v>379.91</v>
      </c>
      <c r="BM6" s="22">
        <f t="shared" si="7"/>
        <v>386.61</v>
      </c>
      <c r="BN6" s="22">
        <f t="shared" si="7"/>
        <v>381.56</v>
      </c>
      <c r="BO6" s="21" t="str">
        <f>IF(BO7="","",IF(BO7="-","【-】","【"&amp;SUBSTITUTE(TEXT(BO7,"#,##0.00"),"-","△")&amp;"】"))</f>
        <v>【265.93】</v>
      </c>
      <c r="BP6" s="22">
        <f>IF(BP7="",NA(),BP7)</f>
        <v>65.58</v>
      </c>
      <c r="BQ6" s="22">
        <f t="shared" ref="BQ6:BY6" si="8">IF(BQ7="",NA(),BQ7)</f>
        <v>65.239999999999995</v>
      </c>
      <c r="BR6" s="22">
        <f t="shared" si="8"/>
        <v>67.61</v>
      </c>
      <c r="BS6" s="22">
        <f t="shared" si="8"/>
        <v>68.22</v>
      </c>
      <c r="BT6" s="22">
        <f t="shared" si="8"/>
        <v>65.53</v>
      </c>
      <c r="BU6" s="22">
        <f t="shared" si="8"/>
        <v>98.77</v>
      </c>
      <c r="BV6" s="22">
        <f t="shared" si="8"/>
        <v>95.79</v>
      </c>
      <c r="BW6" s="22">
        <f t="shared" si="8"/>
        <v>98.3</v>
      </c>
      <c r="BX6" s="22">
        <f t="shared" si="8"/>
        <v>93.82</v>
      </c>
      <c r="BY6" s="22">
        <f t="shared" si="8"/>
        <v>95.04</v>
      </c>
      <c r="BZ6" s="21" t="str">
        <f>IF(BZ7="","",IF(BZ7="-","【-】","【"&amp;SUBSTITUTE(TEXT(BZ7,"#,##0.00"),"-","△")&amp;"】"))</f>
        <v>【97.82】</v>
      </c>
      <c r="CA6" s="22">
        <f>IF(CA7="",NA(),CA7)</f>
        <v>313.48</v>
      </c>
      <c r="CB6" s="22">
        <f t="shared" ref="CB6:CJ6" si="9">IF(CB7="",NA(),CB7)</f>
        <v>312.99</v>
      </c>
      <c r="CC6" s="22">
        <f t="shared" si="9"/>
        <v>304.39</v>
      </c>
      <c r="CD6" s="22">
        <f t="shared" si="9"/>
        <v>303.43</v>
      </c>
      <c r="CE6" s="22">
        <f t="shared" si="9"/>
        <v>316.12</v>
      </c>
      <c r="CF6" s="22">
        <f t="shared" si="9"/>
        <v>173.67</v>
      </c>
      <c r="CG6" s="22">
        <f t="shared" si="9"/>
        <v>171.13</v>
      </c>
      <c r="CH6" s="22">
        <f t="shared" si="9"/>
        <v>173.7</v>
      </c>
      <c r="CI6" s="22">
        <f t="shared" si="9"/>
        <v>178.94</v>
      </c>
      <c r="CJ6" s="22">
        <f t="shared" si="9"/>
        <v>180.19</v>
      </c>
      <c r="CK6" s="21" t="str">
        <f>IF(CK7="","",IF(CK7="-","【-】","【"&amp;SUBSTITUTE(TEXT(CK7,"#,##0.00"),"-","△")&amp;"】"))</f>
        <v>【177.56】</v>
      </c>
      <c r="CL6" s="22">
        <f>IF(CL7="",NA(),CL7)</f>
        <v>40.32</v>
      </c>
      <c r="CM6" s="22">
        <f t="shared" ref="CM6:CU6" si="10">IF(CM7="",NA(),CM7)</f>
        <v>39.64</v>
      </c>
      <c r="CN6" s="22">
        <f t="shared" si="10"/>
        <v>39.47</v>
      </c>
      <c r="CO6" s="22">
        <f t="shared" si="10"/>
        <v>38.450000000000003</v>
      </c>
      <c r="CP6" s="22">
        <f t="shared" si="10"/>
        <v>38.450000000000003</v>
      </c>
      <c r="CQ6" s="22">
        <f t="shared" si="10"/>
        <v>59.67</v>
      </c>
      <c r="CR6" s="22">
        <f t="shared" si="10"/>
        <v>60.12</v>
      </c>
      <c r="CS6" s="22">
        <f t="shared" si="10"/>
        <v>60.34</v>
      </c>
      <c r="CT6" s="22">
        <f t="shared" si="10"/>
        <v>59.54</v>
      </c>
      <c r="CU6" s="22">
        <f t="shared" si="10"/>
        <v>59.26</v>
      </c>
      <c r="CV6" s="21" t="str">
        <f>IF(CV7="","",IF(CV7="-","【-】","【"&amp;SUBSTITUTE(TEXT(CV7,"#,##0.00"),"-","△")&amp;"】"))</f>
        <v>【59.81】</v>
      </c>
      <c r="CW6" s="22">
        <f>IF(CW7="",NA(),CW7)</f>
        <v>76.11</v>
      </c>
      <c r="CX6" s="22">
        <f t="shared" ref="CX6:DF6" si="11">IF(CX7="",NA(),CX7)</f>
        <v>77.2</v>
      </c>
      <c r="CY6" s="22">
        <f t="shared" si="11"/>
        <v>77.67</v>
      </c>
      <c r="CZ6" s="22">
        <f t="shared" si="11"/>
        <v>78.959999999999994</v>
      </c>
      <c r="DA6" s="22">
        <f t="shared" si="11"/>
        <v>78.599999999999994</v>
      </c>
      <c r="DB6" s="22">
        <f t="shared" si="11"/>
        <v>84.6</v>
      </c>
      <c r="DC6" s="22">
        <f t="shared" si="11"/>
        <v>84.24</v>
      </c>
      <c r="DD6" s="22">
        <f t="shared" si="11"/>
        <v>84.19</v>
      </c>
      <c r="DE6" s="22">
        <f t="shared" si="11"/>
        <v>83.93</v>
      </c>
      <c r="DF6" s="22">
        <f t="shared" si="11"/>
        <v>83.84</v>
      </c>
      <c r="DG6" s="21" t="str">
        <f>IF(DG7="","",IF(DG7="-","【-】","【"&amp;SUBSTITUTE(TEXT(DG7,"#,##0.00"),"-","△")&amp;"】"))</f>
        <v>【89.42】</v>
      </c>
      <c r="DH6" s="22">
        <f>IF(DH7="",NA(),DH7)</f>
        <v>36.69</v>
      </c>
      <c r="DI6" s="22">
        <f t="shared" ref="DI6:DQ6" si="12">IF(DI7="",NA(),DI7)</f>
        <v>38.979999999999997</v>
      </c>
      <c r="DJ6" s="22">
        <f t="shared" si="12"/>
        <v>40.94</v>
      </c>
      <c r="DK6" s="22">
        <f t="shared" si="12"/>
        <v>42.38</v>
      </c>
      <c r="DL6" s="22">
        <f t="shared" si="12"/>
        <v>43.84</v>
      </c>
      <c r="DM6" s="22">
        <f t="shared" si="12"/>
        <v>48.17</v>
      </c>
      <c r="DN6" s="22">
        <f t="shared" si="12"/>
        <v>48.83</v>
      </c>
      <c r="DO6" s="22">
        <f t="shared" si="12"/>
        <v>49.96</v>
      </c>
      <c r="DP6" s="22">
        <f t="shared" si="12"/>
        <v>50.82</v>
      </c>
      <c r="DQ6" s="22">
        <f t="shared" si="12"/>
        <v>51.82</v>
      </c>
      <c r="DR6" s="21" t="str">
        <f>IF(DR7="","",IF(DR7="-","【-】","【"&amp;SUBSTITUTE(TEXT(DR7,"#,##0.00"),"-","△")&amp;"】"))</f>
        <v>【52.02】</v>
      </c>
      <c r="DS6" s="22">
        <f>IF(DS7="",NA(),DS7)</f>
        <v>19.850000000000001</v>
      </c>
      <c r="DT6" s="22">
        <f t="shared" ref="DT6:EB6" si="13">IF(DT7="",NA(),DT7)</f>
        <v>19.850000000000001</v>
      </c>
      <c r="DU6" s="22">
        <f t="shared" si="13"/>
        <v>19.73</v>
      </c>
      <c r="DV6" s="22">
        <f t="shared" si="13"/>
        <v>19.690000000000001</v>
      </c>
      <c r="DW6" s="22">
        <f t="shared" si="13"/>
        <v>19.66</v>
      </c>
      <c r="DX6" s="22">
        <f t="shared" si="13"/>
        <v>17.12</v>
      </c>
      <c r="DY6" s="22">
        <f t="shared" si="13"/>
        <v>18.18</v>
      </c>
      <c r="DZ6" s="22">
        <f t="shared" si="13"/>
        <v>19.32</v>
      </c>
      <c r="EA6" s="22">
        <f t="shared" si="13"/>
        <v>21.16</v>
      </c>
      <c r="EB6" s="22">
        <f t="shared" si="13"/>
        <v>22.72</v>
      </c>
      <c r="EC6" s="21" t="str">
        <f>IF(EC7="","",IF(EC7="-","【-】","【"&amp;SUBSTITUTE(TEXT(EC7,"#,##0.00"),"-","△")&amp;"】"))</f>
        <v>【25.37】</v>
      </c>
      <c r="ED6" s="22">
        <f>IF(ED7="",NA(),ED7)</f>
        <v>0.28000000000000003</v>
      </c>
      <c r="EE6" s="21">
        <f t="shared" ref="EE6:EM6" si="14">IF(EE7="",NA(),EE7)</f>
        <v>0</v>
      </c>
      <c r="EF6" s="22">
        <f t="shared" si="14"/>
        <v>0.5</v>
      </c>
      <c r="EG6" s="22">
        <f t="shared" si="14"/>
        <v>0.57999999999999996</v>
      </c>
      <c r="EH6" s="22">
        <f t="shared" si="14"/>
        <v>0.56999999999999995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199389</v>
      </c>
      <c r="D7" s="24">
        <v>46</v>
      </c>
      <c r="E7" s="24">
        <v>1</v>
      </c>
      <c r="F7" s="24">
        <v>0</v>
      </c>
      <c r="G7" s="24">
        <v>1</v>
      </c>
      <c r="H7" s="24" t="s">
        <v>93</v>
      </c>
      <c r="I7" s="24" t="s">
        <v>94</v>
      </c>
      <c r="J7" s="24" t="s">
        <v>95</v>
      </c>
      <c r="K7" s="24" t="s">
        <v>96</v>
      </c>
      <c r="L7" s="24" t="s">
        <v>97</v>
      </c>
      <c r="M7" s="24" t="s">
        <v>98</v>
      </c>
      <c r="N7" s="25" t="s">
        <v>99</v>
      </c>
      <c r="O7" s="25">
        <v>76.92</v>
      </c>
      <c r="P7" s="25">
        <v>75.02</v>
      </c>
      <c r="Q7" s="25">
        <v>3641</v>
      </c>
      <c r="R7" s="25" t="s">
        <v>99</v>
      </c>
      <c r="S7" s="25" t="s">
        <v>99</v>
      </c>
      <c r="T7" s="25" t="s">
        <v>99</v>
      </c>
      <c r="U7" s="25">
        <v>32265</v>
      </c>
      <c r="V7" s="25">
        <v>50</v>
      </c>
      <c r="W7" s="25">
        <v>645.29999999999995</v>
      </c>
      <c r="X7" s="25">
        <v>93.08</v>
      </c>
      <c r="Y7" s="25">
        <v>92.26</v>
      </c>
      <c r="Z7" s="25">
        <v>95.16</v>
      </c>
      <c r="AA7" s="25">
        <v>96.59</v>
      </c>
      <c r="AB7" s="25">
        <v>97.41</v>
      </c>
      <c r="AC7" s="25">
        <v>109.01</v>
      </c>
      <c r="AD7" s="25">
        <v>108.83</v>
      </c>
      <c r="AE7" s="25">
        <v>109.23</v>
      </c>
      <c r="AF7" s="25">
        <v>108.04</v>
      </c>
      <c r="AG7" s="25">
        <v>107.49</v>
      </c>
      <c r="AH7" s="25">
        <v>108.24</v>
      </c>
      <c r="AI7" s="25">
        <v>130.15</v>
      </c>
      <c r="AJ7" s="25">
        <v>148.31</v>
      </c>
      <c r="AK7" s="25">
        <v>155.11000000000001</v>
      </c>
      <c r="AL7" s="25">
        <v>158.29</v>
      </c>
      <c r="AM7" s="25">
        <v>167.98</v>
      </c>
      <c r="AN7" s="25">
        <v>3.7</v>
      </c>
      <c r="AO7" s="25">
        <v>4.34</v>
      </c>
      <c r="AP7" s="25">
        <v>4.6900000000000004</v>
      </c>
      <c r="AQ7" s="25">
        <v>4.72</v>
      </c>
      <c r="AR7" s="25">
        <v>5.76</v>
      </c>
      <c r="AS7" s="25">
        <v>1.5</v>
      </c>
      <c r="AT7" s="25">
        <v>74.650000000000006</v>
      </c>
      <c r="AU7" s="25">
        <v>88.75</v>
      </c>
      <c r="AV7" s="25">
        <v>92.68</v>
      </c>
      <c r="AW7" s="25">
        <v>84.41</v>
      </c>
      <c r="AX7" s="25">
        <v>103.7</v>
      </c>
      <c r="AY7" s="25">
        <v>365.18</v>
      </c>
      <c r="AZ7" s="25">
        <v>327.77</v>
      </c>
      <c r="BA7" s="25">
        <v>338.02</v>
      </c>
      <c r="BB7" s="25">
        <v>345.94</v>
      </c>
      <c r="BC7" s="25">
        <v>329.7</v>
      </c>
      <c r="BD7" s="25">
        <v>243.36</v>
      </c>
      <c r="BE7" s="25">
        <v>844.6</v>
      </c>
      <c r="BF7" s="25">
        <v>821.73</v>
      </c>
      <c r="BG7" s="25">
        <v>776.83</v>
      </c>
      <c r="BH7" s="25">
        <v>759.85</v>
      </c>
      <c r="BI7" s="25">
        <v>743.65</v>
      </c>
      <c r="BJ7" s="25">
        <v>371.65</v>
      </c>
      <c r="BK7" s="25">
        <v>397.1</v>
      </c>
      <c r="BL7" s="25">
        <v>379.91</v>
      </c>
      <c r="BM7" s="25">
        <v>386.61</v>
      </c>
      <c r="BN7" s="25">
        <v>381.56</v>
      </c>
      <c r="BO7" s="25">
        <v>265.93</v>
      </c>
      <c r="BP7" s="25">
        <v>65.58</v>
      </c>
      <c r="BQ7" s="25">
        <v>65.239999999999995</v>
      </c>
      <c r="BR7" s="25">
        <v>67.61</v>
      </c>
      <c r="BS7" s="25">
        <v>68.22</v>
      </c>
      <c r="BT7" s="25">
        <v>65.53</v>
      </c>
      <c r="BU7" s="25">
        <v>98.77</v>
      </c>
      <c r="BV7" s="25">
        <v>95.79</v>
      </c>
      <c r="BW7" s="25">
        <v>98.3</v>
      </c>
      <c r="BX7" s="25">
        <v>93.82</v>
      </c>
      <c r="BY7" s="25">
        <v>95.04</v>
      </c>
      <c r="BZ7" s="25">
        <v>97.82</v>
      </c>
      <c r="CA7" s="25">
        <v>313.48</v>
      </c>
      <c r="CB7" s="25">
        <v>312.99</v>
      </c>
      <c r="CC7" s="25">
        <v>304.39</v>
      </c>
      <c r="CD7" s="25">
        <v>303.43</v>
      </c>
      <c r="CE7" s="25">
        <v>316.12</v>
      </c>
      <c r="CF7" s="25">
        <v>173.67</v>
      </c>
      <c r="CG7" s="25">
        <v>171.13</v>
      </c>
      <c r="CH7" s="25">
        <v>173.7</v>
      </c>
      <c r="CI7" s="25">
        <v>178.94</v>
      </c>
      <c r="CJ7" s="25">
        <v>180.19</v>
      </c>
      <c r="CK7" s="25">
        <v>177.56</v>
      </c>
      <c r="CL7" s="25">
        <v>40.32</v>
      </c>
      <c r="CM7" s="25">
        <v>39.64</v>
      </c>
      <c r="CN7" s="25">
        <v>39.47</v>
      </c>
      <c r="CO7" s="25">
        <v>38.450000000000003</v>
      </c>
      <c r="CP7" s="25">
        <v>38.450000000000003</v>
      </c>
      <c r="CQ7" s="25">
        <v>59.67</v>
      </c>
      <c r="CR7" s="25">
        <v>60.12</v>
      </c>
      <c r="CS7" s="25">
        <v>60.34</v>
      </c>
      <c r="CT7" s="25">
        <v>59.54</v>
      </c>
      <c r="CU7" s="25">
        <v>59.26</v>
      </c>
      <c r="CV7" s="25">
        <v>59.81</v>
      </c>
      <c r="CW7" s="25">
        <v>76.11</v>
      </c>
      <c r="CX7" s="25">
        <v>77.2</v>
      </c>
      <c r="CY7" s="25">
        <v>77.67</v>
      </c>
      <c r="CZ7" s="25">
        <v>78.959999999999994</v>
      </c>
      <c r="DA7" s="25">
        <v>78.599999999999994</v>
      </c>
      <c r="DB7" s="25">
        <v>84.6</v>
      </c>
      <c r="DC7" s="25">
        <v>84.24</v>
      </c>
      <c r="DD7" s="25">
        <v>84.19</v>
      </c>
      <c r="DE7" s="25">
        <v>83.93</v>
      </c>
      <c r="DF7" s="25">
        <v>83.84</v>
      </c>
      <c r="DG7" s="25">
        <v>89.42</v>
      </c>
      <c r="DH7" s="25">
        <v>36.69</v>
      </c>
      <c r="DI7" s="25">
        <v>38.979999999999997</v>
      </c>
      <c r="DJ7" s="25">
        <v>40.94</v>
      </c>
      <c r="DK7" s="25">
        <v>42.38</v>
      </c>
      <c r="DL7" s="25">
        <v>43.84</v>
      </c>
      <c r="DM7" s="25">
        <v>48.17</v>
      </c>
      <c r="DN7" s="25">
        <v>48.83</v>
      </c>
      <c r="DO7" s="25">
        <v>49.96</v>
      </c>
      <c r="DP7" s="25">
        <v>50.82</v>
      </c>
      <c r="DQ7" s="25">
        <v>51.82</v>
      </c>
      <c r="DR7" s="25">
        <v>52.02</v>
      </c>
      <c r="DS7" s="25">
        <v>19.850000000000001</v>
      </c>
      <c r="DT7" s="25">
        <v>19.850000000000001</v>
      </c>
      <c r="DU7" s="25">
        <v>19.73</v>
      </c>
      <c r="DV7" s="25">
        <v>19.690000000000001</v>
      </c>
      <c r="DW7" s="25">
        <v>19.66</v>
      </c>
      <c r="DX7" s="25">
        <v>17.12</v>
      </c>
      <c r="DY7" s="25">
        <v>18.18</v>
      </c>
      <c r="DZ7" s="25">
        <v>19.32</v>
      </c>
      <c r="EA7" s="25">
        <v>21.16</v>
      </c>
      <c r="EB7" s="25">
        <v>22.72</v>
      </c>
      <c r="EC7" s="25">
        <v>25.37</v>
      </c>
      <c r="ED7" s="25">
        <v>0.28000000000000003</v>
      </c>
      <c r="EE7" s="25">
        <v>0</v>
      </c>
      <c r="EF7" s="25">
        <v>0.5</v>
      </c>
      <c r="EG7" s="25">
        <v>0.57999999999999996</v>
      </c>
      <c r="EH7" s="25">
        <v>0.56999999999999995</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2025-02-04T01:06:40Z</cp:lastPrinted>
  <dcterms:created xsi:type="dcterms:W3CDTF">2025-01-24T06:48:54Z</dcterms:created>
  <dcterms:modified xsi:type="dcterms:W3CDTF">2025-02-04T01:06:43Z</dcterms:modified>
  <cp:category/>
</cp:coreProperties>
</file>