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0001\Desktop\総務担当早川担当業務\調査関係\調査関係(R6)\市町村課\公営企業に係る経営比較分析表（令和５年度決算）の分析等について（回答）\"/>
    </mc:Choice>
  </mc:AlternateContent>
  <xr:revisionPtr revIDLastSave="0" documentId="13_ncr:1_{7154531F-F95E-4F06-98B5-C1161F1F12A0}" xr6:coauthVersionLast="47" xr6:coauthVersionMax="47" xr10:uidLastSave="{00000000-0000-0000-0000-000000000000}"/>
  <workbookProtection workbookAlgorithmName="SHA-512" workbookHashValue="CHVaIP4wUkbig6bg0yrhCD+JYImFHeoUj5Dm90ONf5dHuzSxfYQDvTdpwLgiDBmIN1Q3PH8iTz3kafu34uD7nA==" workbookSaltValue="2YNE7hXhL6kn1zptNNhZAw==" workbookSpinCount="100000" lockStructure="1"/>
  <bookViews>
    <workbookView xWindow="1005" yWindow="1665" windowWidth="18690" windowHeight="136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BB10" i="4"/>
  <c r="AT10" i="4"/>
  <c r="AL10" i="4"/>
  <c r="P10" i="4"/>
  <c r="I10" i="4"/>
  <c r="B10" i="4"/>
  <c r="BB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<sst xmlns="http://schemas.openxmlformats.org/spreadsheetml/2006/main" count="231" uniqueCount="112">
  <si>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</si>
  <si>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</si>
  <si>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</si>
  <si>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</si>
  <si>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</si>
  <si>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</si>
  <si>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</si>
  <si>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</si>
  <si>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</si>
  <si>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</si>
  <si>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</si>
  <si>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</si>
  <si>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</si>
  <si>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</si>
  <si>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</si>
  <si>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</si>
  <si>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</si>
  <si>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</si>
  <si>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</si>
  <si>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</si>
  <si>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</si>
  <si>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</si>
  <si>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</si>
  <si>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</si>
  <si>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</si>
  <si>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</si>
  <si>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</si>
  <si>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</si>
  <si>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</si>
  <si>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</si>
  <si>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</si>
  <si>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</si>
  <si>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</si>
  <si>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</si>
  <si>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</si>
  <si>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</si>
  <si>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</si>
  <si>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</si>
  <si>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</si>
  <si>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</si>
  <si>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</si>
  <si>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</si>
  <si>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</si>
  <si>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</si>
  <si>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</si>
  <si>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</si>
  <si>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</si>
  <si>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</si>
  <si>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</si>
  <si>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</si>
  <si>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</si>
  <si>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</si>
  <si>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</si>
  <si>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</si>
  <si>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</si>
  <si>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</si>
  <si>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</si>
  <si>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</si>
  <si>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</si>
  <si>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</si>
  <si>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</si>
  <si>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</si>
  <si>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</si>
  <si>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</si>
  <si>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</si>
  <si>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</si>
  <si>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</si>
  <si>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</si>
  <si>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</si>
  <si>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</si>
  <si>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</si>
  <si>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</si>
  <si>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</si>
  <si>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</si>
  <si>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</si>
  <si>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</si>
  <si>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</si>
  <si>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</si>
  <si>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</si>
  <si>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</si>
  <si>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</si>
  <si>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</si>
  <si>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</si>
  <si>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</si>
  <si>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</si>
  <si>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</si>
  <si>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</si>
  <si>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</si>
  <si>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</si>
  <si>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</si>
  <si>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</si>
  <si>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</si>
  <si>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</si>
  <si>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峡東地域広域水道企業団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</si>
  <si>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</si>
  <si>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</si>
  <si>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</si>
  <si>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</si>
  <si>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</si>
  <si>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</si>
  <si>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</si>
  <si>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</si>
  <si>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</si>
  <si>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</si>
  <si>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</si>
  <si>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</si>
  <si>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</si>
  <si>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</si>
  <si>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</si>
  <si>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形固定資産減価償却率は、類似団体に比べ低い数値となっているが、電気機械設備などは経年劣化が進んでいることから、令和5年度に見直した経営戦略に基づき、設備の更新を計画的に実施する必要がある。
管路については、法定耐用年数に達していないので更新は行っていない。</t>
    <phoneticPr fontId="4"/>
  </si>
  <si>
    <t>全体的に経営の健全性は保たれており、類似団体と比較して経営状況は概ね良好であるといえる。今後、当企業団では令和5年度に見直した経営戦略に基づき、費用の抑制及び効率的な事業運営による財政的基盤の強化を図りつつ、必要な更新事業を推進していく予定である。</t>
    <phoneticPr fontId="4"/>
  </si>
  <si>
    <t>①　経常収支比率 
令和４年度は中央監視設備更新工事において資産減耗費を計上していたが、令和５年度は大規模な更新工事が無かったので、令和４年度比べて資産減耗費が減となり、その結果、経営収支比率が5.6ポイント増の113.00％となり平均値を上回っている。
②　累積欠損金比率
令和３年度まで累積欠損金比率は0％だったが、令和４年度決算の固定資産の見直しにより未処理欠損金が発生したことにおり累積欠損金比率が全国平均を上回り140.48％となっている。令和５年度決算において当年度純利益で未処理欠損金を相殺、16.88ポイント減の123.60％となり今後も減少する見込みである。
③　流動比率
令和４年度決算について中央監視設備更新工事の請負金額を未払金として計上したため、流動比率は一時的に減少したが、令和５年度決算については大きな更新工事が無く、令和4年度と比較して未払金が少なかったため、流動比率は705ポイント増の1491.84％となり、短期的債務に対する支払は確保できている。
④企業債残高対給水収益比率
企業債については新たな借入が無く、企業債残高は年々減少している。給水収益については責任水量制により収益を確保しているため、令和4年度と比較して22.08ポイント減の163.31％となった。
⑤料金回収率
料金回収率は、令和４年度決算と比較して7.7ポイント増の119.0％となり、事業に必要な費用を給水収益で賄えている状況とされる100％を上回っている。
⑥給水原価
令和５年度決算において令和４年度決算と比較して総費用が減少したため、給水原価は令和４年度と比較して5.01ポイント減の100.15％となっているが、平均値を上回っているため更なる経費節減を図っていく必要がある。
⑦施設利用率
令和５年度決算において令和４年度決算と比較して配水量が減少、施設利用率は令和４年度と比較して1.63ポイント減の88.09％となったが、平均値より高く、施設の規模としてはおおむね適切な規模であるといえる。
⑧有収率
令和５年度決算において令和４年度決算と比較して年間総有収水量と年間総配水量が同じ値のため、有収率は令和４年度と変わらず100.00％となった。
①有形固定資産減価償却率
令和５年度決算において令和４年度決算と比較して有形固定資産減価償却累計額が上昇しているため、有形固定資産減価償却率は令和４年度と比較して2.6ポイント増の49.83％となった。
②管路経年化率
法定耐用年数を経過した管路がないため、管路経年化率は0％となっている。
③管路更新率
令和５年度に更新した管路延長ないため、管路更新率は0％となっている。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</si>
</sst>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
      <b/>
      <sz val="1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9C-4BB1-8C7B-D89A613143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CD9C-4BB1-8C7B-D89A613143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107.71</c:v>
                </c:pt>
                <c:pt idx="1">
                  <c:v>107.5</c:v>
                </c:pt>
                <c:pt idx="2">
                  <c:v>108.7</c:v>
                </c:pt>
                <c:pt idx="3">
                  <c:v>107.4</c:v>
                </c:pt>
                <c:pt idx="4">
                  <c:v>113</c:v>
                </c:pt>
              </c:numCache>
            </c:numRef>
          </c:val>
          <c:extLst>
            <c:ext xmlns:c16="http://schemas.microsoft.com/office/drawing/2014/chart" uri="{C3380CC4-5D6E-409C-BE32-E72D297353CC}">
              <c16:uniqueId val="{00000000-869F-4494-9CD7-D0CEC71523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869F-4494-9CD7-D0CEC71523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34.18</c:v>
                </c:pt>
                <c:pt idx="1">
                  <c:v>37.01</c:v>
                </c:pt>
                <c:pt idx="2">
                  <c:v>39.909999999999997</c:v>
                </c:pt>
                <c:pt idx="3">
                  <c:v>47.23</c:v>
                </c:pt>
                <c:pt idx="4">
                  <c:v>49.83</c:v>
                </c:pt>
              </c:numCache>
            </c:numRef>
          </c:val>
          <c:extLst>
            <c:ext xmlns:c16="http://schemas.microsoft.com/office/drawing/2014/chart" uri="{C3380CC4-5D6E-409C-BE32-E72D297353CC}">
              <c16:uniqueId val="{00000000-FCC1-490B-A275-2634E9232F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FCC1-490B-A275-2634E9232F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FD-4E65-B878-C5F066DD87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FDFD-4E65-B878-C5F066DD87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140.47999999999999</c:v>
                </c:pt>
                <c:pt idx="4" formatCode="#,##0.00;&quot;△&quot;#,##0.00;&quot;-&quot;">
                  <c:v>123.6</c:v>
                </c:pt>
              </c:numCache>
            </c:numRef>
          </c:val>
          <c:extLst>
            <c:ext xmlns:c16="http://schemas.microsoft.com/office/drawing/2014/chart" uri="{C3380CC4-5D6E-409C-BE32-E72D297353CC}">
              <c16:uniqueId val="{00000000-FAC9-4A87-AA5D-720C26A581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FAC9-4A87-AA5D-720C26A581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1679.03</c:v>
                </c:pt>
                <c:pt idx="1">
                  <c:v>1639.31</c:v>
                </c:pt>
                <c:pt idx="2">
                  <c:v>1901.91</c:v>
                </c:pt>
                <c:pt idx="3">
                  <c:v>785.88</c:v>
                </c:pt>
                <c:pt idx="4">
                  <c:v>1491.84</c:v>
                </c:pt>
              </c:numCache>
            </c:numRef>
          </c:val>
          <c:extLst>
            <c:ext xmlns:c16="http://schemas.microsoft.com/office/drawing/2014/chart" uri="{C3380CC4-5D6E-409C-BE32-E72D297353CC}">
              <c16:uniqueId val="{00000000-87A4-454F-B503-93AD6AD64C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87A4-454F-B503-93AD6AD64C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250.03</c:v>
                </c:pt>
                <c:pt idx="1">
                  <c:v>229.37</c:v>
                </c:pt>
                <c:pt idx="2">
                  <c:v>207.59</c:v>
                </c:pt>
                <c:pt idx="3">
                  <c:v>185.39</c:v>
                </c:pt>
                <c:pt idx="4">
                  <c:v>163.31</c:v>
                </c:pt>
              </c:numCache>
            </c:numRef>
          </c:val>
          <c:extLst>
            <c:ext xmlns:c16="http://schemas.microsoft.com/office/drawing/2014/chart" uri="{C3380CC4-5D6E-409C-BE32-E72D297353CC}">
              <c16:uniqueId val="{00000000-A670-4276-9480-15009C5566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A670-4276-9480-15009C5566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110.58</c:v>
                </c:pt>
                <c:pt idx="1">
                  <c:v>110.95</c:v>
                </c:pt>
                <c:pt idx="2">
                  <c:v>112.57</c:v>
                </c:pt>
                <c:pt idx="3">
                  <c:v>111.28</c:v>
                </c:pt>
                <c:pt idx="4">
                  <c:v>119.02</c:v>
                </c:pt>
              </c:numCache>
            </c:numRef>
          </c:val>
          <c:extLst>
            <c:ext xmlns:c16="http://schemas.microsoft.com/office/drawing/2014/chart" uri="{C3380CC4-5D6E-409C-BE32-E72D297353CC}">
              <c16:uniqueId val="{00000000-4A72-4C18-BEF9-2F19FEF8B9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4A72-4C18-BEF9-2F19FEF8B9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105.44</c:v>
                </c:pt>
                <c:pt idx="1">
                  <c:v>106.9</c:v>
                </c:pt>
                <c:pt idx="2">
                  <c:v>105.37</c:v>
                </c:pt>
                <c:pt idx="3">
                  <c:v>105.16</c:v>
                </c:pt>
                <c:pt idx="4">
                  <c:v>100.15</c:v>
                </c:pt>
              </c:numCache>
            </c:numRef>
          </c:val>
          <c:extLst>
            <c:ext xmlns:c16="http://schemas.microsoft.com/office/drawing/2014/chart" uri="{C3380CC4-5D6E-409C-BE32-E72D297353CC}">
              <c16:uniqueId val="{00000000-7E68-4438-A4AC-6A73DCCA63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7E68-4438-A4AC-6A73DCCA63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90.05</c:v>
                </c:pt>
                <c:pt idx="1">
                  <c:v>88.53</c:v>
                </c:pt>
                <c:pt idx="2">
                  <c:v>88.52</c:v>
                </c:pt>
                <c:pt idx="3">
                  <c:v>89.72</c:v>
                </c:pt>
                <c:pt idx="4">
                  <c:v>88.09</c:v>
                </c:pt>
              </c:numCache>
            </c:numRef>
          </c:val>
          <c:extLst>
            <c:ext xmlns:c16="http://schemas.microsoft.com/office/drawing/2014/chart" uri="{C3380CC4-5D6E-409C-BE32-E72D297353CC}">
              <c16:uniqueId val="{00000000-7237-4E5A-90D0-E3F178E1F8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237-4E5A-90D0-E3F178E1F8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09-4089-A64A-20A9C0C7B3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8209-4089-A64A-20A9C0C7B3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28" zoomScale="130" zoomScaleNormal="13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山梨県　峡東地域広域水道企業団</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72"/>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4" t="s">
        <v>9</v>
      </c>
      <c r="BM7" s="85"/>
      <c r="BN7" s="85"/>
      <c r="BO7" s="85"/>
      <c r="BP7" s="85"/>
      <c r="BQ7" s="85"/>
      <c r="BR7" s="85"/>
      <c r="BS7" s="85"/>
      <c r="BT7" s="85"/>
      <c r="BU7" s="85"/>
      <c r="BV7" s="85"/>
      <c r="BW7" s="85"/>
      <c r="BX7" s="85"/>
      <c r="BY7" s="86"/>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用水供給事業</v>
      </c>
      <c r="Q8" s="80"/>
      <c r="R8" s="80"/>
      <c r="S8" s="80"/>
      <c r="T8" s="80"/>
      <c r="U8" s="80"/>
      <c r="V8" s="80"/>
      <c r="W8" s="80" t="str">
        <f>データ!$L$6</f>
        <v>B</v>
      </c>
      <c r="X8" s="80"/>
      <c r="Y8" s="80"/>
      <c r="Z8" s="80"/>
      <c r="AA8" s="80"/>
      <c r="AB8" s="80"/>
      <c r="AC8" s="80"/>
      <c r="AD8" s="80" t="str">
        <f>データ!$M$6</f>
        <v>自治体職員</v>
      </c>
      <c r="AE8" s="80"/>
      <c r="AF8" s="80"/>
      <c r="AG8" s="80"/>
      <c r="AH8" s="80"/>
      <c r="AI8" s="80"/>
      <c r="AJ8" s="80"/>
      <c r="AK8" s="2"/>
      <c r="AL8" s="71" t="str">
        <f>データ!$R$6</f>
        <v>-</v>
      </c>
      <c r="AM8" s="71"/>
      <c r="AN8" s="71"/>
      <c r="AO8" s="71"/>
      <c r="AP8" s="71"/>
      <c r="AQ8" s="71"/>
      <c r="AR8" s="71"/>
      <c r="AS8" s="71"/>
      <c r="AT8" s="36" t="str">
        <f>データ!$S$6</f>
        <v>-</v>
      </c>
      <c r="AU8" s="37"/>
      <c r="AV8" s="37"/>
      <c r="AW8" s="37"/>
      <c r="AX8" s="37"/>
      <c r="AY8" s="37"/>
      <c r="AZ8" s="37"/>
      <c r="BA8" s="37"/>
      <c r="BB8" s="57" t="str">
        <f>データ!$T$6</f>
        <v>-</v>
      </c>
      <c r="BC8" s="57"/>
      <c r="BD8" s="57"/>
      <c r="BE8" s="57"/>
      <c r="BF8" s="57"/>
      <c r="BG8" s="57"/>
      <c r="BH8" s="57"/>
      <c r="BI8" s="57"/>
      <c r="BJ8" s="3"/>
      <c r="BK8" s="3"/>
      <c r="BL8" s="73" t="s">
        <v>10</v>
      </c>
      <c r="BM8" s="74"/>
      <c r="BN8" s="75" t="s">
        <v>11</v>
      </c>
      <c r="BO8" s="75"/>
      <c r="BP8" s="75"/>
      <c r="BQ8" s="75"/>
      <c r="BR8" s="75"/>
      <c r="BS8" s="75"/>
      <c r="BT8" s="75"/>
      <c r="BU8" s="75"/>
      <c r="BV8" s="75"/>
      <c r="BW8" s="75"/>
      <c r="BX8" s="75"/>
      <c r="BY8" s="76"/>
    </row>
    <row r="9" spans="1:78" ht="18.75" customHeight="1" x14ac:dyDescent="0.15">
      <c r="A9" s="2"/>
      <c r="B9" s="47" t="s">
        <v>12</v>
      </c>
      <c r="C9" s="48"/>
      <c r="D9" s="48"/>
      <c r="E9" s="48"/>
      <c r="F9" s="48"/>
      <c r="G9" s="48"/>
      <c r="H9" s="48"/>
      <c r="I9" s="47" t="s">
        <v>13</v>
      </c>
      <c r="J9" s="48"/>
      <c r="K9" s="48"/>
      <c r="L9" s="48"/>
      <c r="M9" s="48"/>
      <c r="N9" s="48"/>
      <c r="O9" s="72"/>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92.58</v>
      </c>
      <c r="J10" s="37"/>
      <c r="K10" s="37"/>
      <c r="L10" s="37"/>
      <c r="M10" s="37"/>
      <c r="N10" s="37"/>
      <c r="O10" s="70"/>
      <c r="P10" s="57">
        <f>データ!$P$6</f>
        <v>46.41</v>
      </c>
      <c r="Q10" s="57"/>
      <c r="R10" s="57"/>
      <c r="S10" s="57"/>
      <c r="T10" s="57"/>
      <c r="U10" s="57"/>
      <c r="V10" s="57"/>
      <c r="W10" s="71">
        <f>データ!$Q$6</f>
        <v>0</v>
      </c>
      <c r="X10" s="71"/>
      <c r="Y10" s="71"/>
      <c r="Z10" s="71"/>
      <c r="AA10" s="71"/>
      <c r="AB10" s="71"/>
      <c r="AC10" s="71"/>
      <c r="AD10" s="2"/>
      <c r="AE10" s="2"/>
      <c r="AF10" s="2"/>
      <c r="AG10" s="2"/>
      <c r="AH10" s="2"/>
      <c r="AI10" s="2"/>
      <c r="AJ10" s="2"/>
      <c r="AK10" s="2"/>
      <c r="AL10" s="71">
        <f>データ!$U$6</f>
        <v>60053</v>
      </c>
      <c r="AM10" s="71"/>
      <c r="AN10" s="71"/>
      <c r="AO10" s="71"/>
      <c r="AP10" s="71"/>
      <c r="AQ10" s="71"/>
      <c r="AR10" s="71"/>
      <c r="AS10" s="71"/>
      <c r="AT10" s="36">
        <f>データ!$V$6</f>
        <v>755.8</v>
      </c>
      <c r="AU10" s="37"/>
      <c r="AV10" s="37"/>
      <c r="AW10" s="37"/>
      <c r="AX10" s="37"/>
      <c r="AY10" s="37"/>
      <c r="AZ10" s="37"/>
      <c r="BA10" s="37"/>
      <c r="BB10" s="57">
        <f>データ!$W$6</f>
        <v>79.459999999999994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Eqq3aag1D5aJHLil6DE+GduRP/KOYVD8HvTRgLTSZTOYxnoCzuK2bFOZkVn5H83xrOvWn/relFr+1TBF9vk0Sg==" saltValue="zZV1gUkC8elGeYhiCcf5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199371</v>
      </c>
      <c r="D6" s="20">
        <f t="shared" si="3"/>
        <v>46</v>
      </c>
      <c r="E6" s="20">
        <f t="shared" si="3"/>
        <v>1</v>
      </c>
      <c r="F6" s="20">
        <f t="shared" si="3"/>
        <v>0</v>
      </c>
      <c r="G6" s="20">
        <f t="shared" si="3"/>
        <v>2</v>
      </c>
      <c r="H6" s="20" t="str">
        <f t="shared" si="3"/>
        <v>山梨県　峡東地域広域水道企業団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92.58</v>
      </c>
      <c r="P6" s="21">
        <f t="shared" si="3"/>
        <v>46.41</v>
      </c>
      <c r="Q6" s="21">
        <f t="shared" si="3"/>
        <v>0</v>
      </c>
      <c r="R6" s="21" t="str">
        <f t="shared" si="3"/>
        <v>-</v>
      </c>
      <c r="S6" s="21" t="str">
        <f t="shared" si="3"/>
        <v>-</v>
      </c>
      <c r="T6" s="21" t="str">
        <f t="shared" si="3"/>
        <v>-</v>
      </c>
      <c r="U6" s="21">
        <f t="shared" si="3"/>
        <v>60053</v>
      </c>
      <c r="V6" s="21">
        <f t="shared" si="3"/>
        <v>755.8</v>
      </c>
      <c r="W6" s="21">
        <f t="shared" si="3"/>
        <v>79.459999999999994</v>
      </c>
      <c r="X6" s="22">
        <f>IF(X7="",NA(),X7)</f>
        <v>107.71</v>
      </c>
      <c r="Y6" s="22">
        <f t="shared" ref="Y6:AG6" si="4">IF(Y7="",NA(),Y7)</f>
        <v>107.5</v>
      </c>
      <c r="Z6" s="22">
        <f t="shared" si="4"/>
        <v>108.7</v>
      </c>
      <c r="AA6" s="22">
        <f t="shared" si="4"/>
        <v>107.4</v>
      </c>
      <c r="AB6" s="22">
        <f t="shared" si="4"/>
        <v>113</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2">
        <f t="shared" si="5"/>
        <v>140.47999999999999</v>
      </c>
      <c r="AM6" s="22">
        <f t="shared" si="5"/>
        <v>123.6</v>
      </c>
      <c r="AN6" s="22">
        <f t="shared" si="5"/>
        <v>9.92</v>
      </c>
      <c r="AO6" s="22">
        <f t="shared" si="5"/>
        <v>12.29</v>
      </c>
      <c r="AP6" s="22">
        <f t="shared" si="5"/>
        <v>8.77</v>
      </c>
      <c r="AQ6" s="22">
        <f t="shared" si="5"/>
        <v>8.81</v>
      </c>
      <c r="AR6" s="22">
        <f t="shared" si="5"/>
        <v>8.48</v>
      </c>
      <c r="AS6" s="21" t="str">
        <f>IF(AS7="","",IF(AS7="-","【-】","【"&amp;SUBSTITUTE(TEXT(AS7,"#,##0.00"),"-","△")&amp;"】"))</f>
        <v>【8.48】</v>
      </c>
      <c r="AT6" s="22">
        <f>IF(AT7="",NA(),AT7)</f>
        <v>1679.03</v>
      </c>
      <c r="AU6" s="22">
        <f t="shared" ref="AU6:BC6" si="6">IF(AU7="",NA(),AU7)</f>
        <v>1639.31</v>
      </c>
      <c r="AV6" s="22">
        <f t="shared" si="6"/>
        <v>1901.91</v>
      </c>
      <c r="AW6" s="22">
        <f t="shared" si="6"/>
        <v>785.88</v>
      </c>
      <c r="AX6" s="22">
        <f t="shared" si="6"/>
        <v>1491.84</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250.03</v>
      </c>
      <c r="BF6" s="22">
        <f t="shared" ref="BF6:BN6" si="7">IF(BF7="",NA(),BF7)</f>
        <v>229.37</v>
      </c>
      <c r="BG6" s="22">
        <f t="shared" si="7"/>
        <v>207.59</v>
      </c>
      <c r="BH6" s="22">
        <f t="shared" si="7"/>
        <v>185.39</v>
      </c>
      <c r="BI6" s="22">
        <f t="shared" si="7"/>
        <v>163.31</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110.58</v>
      </c>
      <c r="BQ6" s="22">
        <f t="shared" ref="BQ6:BY6" si="8">IF(BQ7="",NA(),BQ7)</f>
        <v>110.95</v>
      </c>
      <c r="BR6" s="22">
        <f t="shared" si="8"/>
        <v>112.57</v>
      </c>
      <c r="BS6" s="22">
        <f t="shared" si="8"/>
        <v>111.28</v>
      </c>
      <c r="BT6" s="22">
        <f t="shared" si="8"/>
        <v>119.02</v>
      </c>
      <c r="BU6" s="22">
        <f t="shared" si="8"/>
        <v>112.84</v>
      </c>
      <c r="BV6" s="22">
        <f t="shared" si="8"/>
        <v>110.77</v>
      </c>
      <c r="BW6" s="22">
        <f t="shared" si="8"/>
        <v>112.35</v>
      </c>
      <c r="BX6" s="22">
        <f t="shared" si="8"/>
        <v>106.47</v>
      </c>
      <c r="BY6" s="22">
        <f t="shared" si="8"/>
        <v>107.7</v>
      </c>
      <c r="BZ6" s="21" t="str">
        <f>IF(BZ7="","",IF(BZ7="-","【-】","【"&amp;SUBSTITUTE(TEXT(BZ7,"#,##0.00"),"-","△")&amp;"】"))</f>
        <v>【107.70】</v>
      </c>
      <c r="CA6" s="22">
        <f>IF(CA7="",NA(),CA7)</f>
        <v>105.44</v>
      </c>
      <c r="CB6" s="22">
        <f t="shared" ref="CB6:CJ6" si="9">IF(CB7="",NA(),CB7)</f>
        <v>106.9</v>
      </c>
      <c r="CC6" s="22">
        <f t="shared" si="9"/>
        <v>105.37</v>
      </c>
      <c r="CD6" s="22">
        <f t="shared" si="9"/>
        <v>105.16</v>
      </c>
      <c r="CE6" s="22">
        <f t="shared" si="9"/>
        <v>100.15</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90.05</v>
      </c>
      <c r="CM6" s="22">
        <f t="shared" ref="CM6:CU6" si="10">IF(CM7="",NA(),CM7)</f>
        <v>88.53</v>
      </c>
      <c r="CN6" s="22">
        <f t="shared" si="10"/>
        <v>88.52</v>
      </c>
      <c r="CO6" s="22">
        <f t="shared" si="10"/>
        <v>89.72</v>
      </c>
      <c r="CP6" s="22">
        <f t="shared" si="10"/>
        <v>88.09</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34.18</v>
      </c>
      <c r="DI6" s="22">
        <f t="shared" ref="DI6:DQ6" si="12">IF(DI7="",NA(),DI7)</f>
        <v>37.01</v>
      </c>
      <c r="DJ6" s="22">
        <f t="shared" si="12"/>
        <v>39.909999999999997</v>
      </c>
      <c r="DK6" s="22">
        <f t="shared" si="12"/>
        <v>47.23</v>
      </c>
      <c r="DL6" s="22">
        <f t="shared" si="12"/>
        <v>49.83</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199371</v>
      </c>
      <c r="D7" s="24">
        <v>46</v>
      </c>
      <c r="E7" s="24">
        <v>1</v>
      </c>
      <c r="F7" s="24">
        <v>0</v>
      </c>
      <c r="G7" s="24">
        <v>2</v>
      </c>
      <c r="H7" s="24" t="s">
        <v>93</v>
      </c>
      <c r="I7" s="24" t="s">
        <v>94</v>
      </c>
      <c r="J7" s="24" t="s">
        <v>95</v>
      </c>
      <c r="K7" s="24" t="s">
        <v>96</v>
      </c>
      <c r="L7" s="24" t="s">
        <v>97</v>
      </c>
      <c r="M7" s="24" t="s">
        <v>98</v>
      </c>
      <c r="N7" s="25" t="s">
        <v>99</v>
      </c>
      <c r="O7" s="25">
        <v>92.58</v>
      </c>
      <c r="P7" s="25">
        <v>46.41</v>
      </c>
      <c r="Q7" s="25">
        <v>0</v>
      </c>
      <c r="R7" s="25" t="s">
        <v>99</v>
      </c>
      <c r="S7" s="25" t="s">
        <v>99</v>
      </c>
      <c r="T7" s="25" t="s">
        <v>99</v>
      </c>
      <c r="U7" s="25">
        <v>60053</v>
      </c>
      <c r="V7" s="25">
        <v>755.8</v>
      </c>
      <c r="W7" s="25">
        <v>79.459999999999994</v>
      </c>
      <c r="X7" s="25">
        <v>107.71</v>
      </c>
      <c r="Y7" s="25">
        <v>107.5</v>
      </c>
      <c r="Z7" s="25">
        <v>108.7</v>
      </c>
      <c r="AA7" s="25">
        <v>107.4</v>
      </c>
      <c r="AB7" s="25">
        <v>113</v>
      </c>
      <c r="AC7" s="25">
        <v>112.91</v>
      </c>
      <c r="AD7" s="25">
        <v>111.13</v>
      </c>
      <c r="AE7" s="25">
        <v>112.49</v>
      </c>
      <c r="AF7" s="25">
        <v>107.33</v>
      </c>
      <c r="AG7" s="25">
        <v>108.93</v>
      </c>
      <c r="AH7" s="25">
        <v>108.93</v>
      </c>
      <c r="AI7" s="25">
        <v>0</v>
      </c>
      <c r="AJ7" s="25">
        <v>0</v>
      </c>
      <c r="AK7" s="25">
        <v>0</v>
      </c>
      <c r="AL7" s="25">
        <v>140.47999999999999</v>
      </c>
      <c r="AM7" s="25">
        <v>123.6</v>
      </c>
      <c r="AN7" s="25">
        <v>9.92</v>
      </c>
      <c r="AO7" s="25">
        <v>12.29</v>
      </c>
      <c r="AP7" s="25">
        <v>8.77</v>
      </c>
      <c r="AQ7" s="25">
        <v>8.81</v>
      </c>
      <c r="AR7" s="25">
        <v>8.48</v>
      </c>
      <c r="AS7" s="25">
        <v>8.48</v>
      </c>
      <c r="AT7" s="25">
        <v>1679.03</v>
      </c>
      <c r="AU7" s="25">
        <v>1639.31</v>
      </c>
      <c r="AV7" s="25">
        <v>1901.91</v>
      </c>
      <c r="AW7" s="25">
        <v>785.88</v>
      </c>
      <c r="AX7" s="25">
        <v>1491.84</v>
      </c>
      <c r="AY7" s="25">
        <v>271.10000000000002</v>
      </c>
      <c r="AZ7" s="25">
        <v>284.45</v>
      </c>
      <c r="BA7" s="25">
        <v>309.23</v>
      </c>
      <c r="BB7" s="25">
        <v>313.43</v>
      </c>
      <c r="BC7" s="25">
        <v>303.10000000000002</v>
      </c>
      <c r="BD7" s="25">
        <v>303.10000000000002</v>
      </c>
      <c r="BE7" s="25">
        <v>250.03</v>
      </c>
      <c r="BF7" s="25">
        <v>229.37</v>
      </c>
      <c r="BG7" s="25">
        <v>207.59</v>
      </c>
      <c r="BH7" s="25">
        <v>185.39</v>
      </c>
      <c r="BI7" s="25">
        <v>163.31</v>
      </c>
      <c r="BJ7" s="25">
        <v>272.95999999999998</v>
      </c>
      <c r="BK7" s="25">
        <v>260.95999999999998</v>
      </c>
      <c r="BL7" s="25">
        <v>240.07</v>
      </c>
      <c r="BM7" s="25">
        <v>224.81</v>
      </c>
      <c r="BN7" s="25">
        <v>210.83</v>
      </c>
      <c r="BO7" s="25">
        <v>210.83</v>
      </c>
      <c r="BP7" s="25">
        <v>110.58</v>
      </c>
      <c r="BQ7" s="25">
        <v>110.95</v>
      </c>
      <c r="BR7" s="25">
        <v>112.57</v>
      </c>
      <c r="BS7" s="25">
        <v>111.28</v>
      </c>
      <c r="BT7" s="25">
        <v>119.02</v>
      </c>
      <c r="BU7" s="25">
        <v>112.84</v>
      </c>
      <c r="BV7" s="25">
        <v>110.77</v>
      </c>
      <c r="BW7" s="25">
        <v>112.35</v>
      </c>
      <c r="BX7" s="25">
        <v>106.47</v>
      </c>
      <c r="BY7" s="25">
        <v>107.7</v>
      </c>
      <c r="BZ7" s="25">
        <v>107.7</v>
      </c>
      <c r="CA7" s="25">
        <v>105.44</v>
      </c>
      <c r="CB7" s="25">
        <v>106.9</v>
      </c>
      <c r="CC7" s="25">
        <v>105.37</v>
      </c>
      <c r="CD7" s="25">
        <v>105.16</v>
      </c>
      <c r="CE7" s="25">
        <v>100.15</v>
      </c>
      <c r="CF7" s="25">
        <v>73.849999999999994</v>
      </c>
      <c r="CG7" s="25">
        <v>73.180000000000007</v>
      </c>
      <c r="CH7" s="25">
        <v>73.05</v>
      </c>
      <c r="CI7" s="25">
        <v>77.53</v>
      </c>
      <c r="CJ7" s="25">
        <v>76.25</v>
      </c>
      <c r="CK7" s="25">
        <v>76.25</v>
      </c>
      <c r="CL7" s="25">
        <v>90.05</v>
      </c>
      <c r="CM7" s="25">
        <v>88.53</v>
      </c>
      <c r="CN7" s="25">
        <v>88.52</v>
      </c>
      <c r="CO7" s="25">
        <v>89.72</v>
      </c>
      <c r="CP7" s="25">
        <v>88.09</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34.18</v>
      </c>
      <c r="DI7" s="25">
        <v>37.01</v>
      </c>
      <c r="DJ7" s="25">
        <v>39.909999999999997</v>
      </c>
      <c r="DK7" s="25">
        <v>47.23</v>
      </c>
      <c r="DL7" s="25">
        <v>49.83</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哲也 早川</cp:lastModifiedBy>
  <cp:lastPrinted>2025-01-30T01:05:31Z</cp:lastPrinted>
  <dcterms:created xsi:type="dcterms:W3CDTF">2025-01-24T06:48:53Z</dcterms:created>
  <dcterms:modified xsi:type="dcterms:W3CDTF">2025-02-13T05:55:39Z</dcterms:modified>
  <cp:category/>
</cp:coreProperties>
</file>