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rh115tbym\Downloads\"/>
    </mc:Choice>
  </mc:AlternateContent>
  <xr:revisionPtr revIDLastSave="0" documentId="13_ncr:1_{03B91546-39CB-4BDA-86A7-59F5B2FF28C1}" xr6:coauthVersionLast="47" xr6:coauthVersionMax="47" xr10:uidLastSave="{00000000-0000-0000-0000-000000000000}"/>
  <workbookProtection workbookAlgorithmName="SHA-512" workbookHashValue="hur679fOakQlu6v6UcB6lUUKTVabFvqt8by3ZKJ+Nty7EBqvMSnjTuyx17srlFETv6j8/8lVvD0asZ7tvdJJ+w==" workbookSaltValue="GxZGfn9k2+B+2apvGjx5Rw=="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AT10" i="4"/>
  <c r="AL10" i="4"/>
  <c r="W10" i="4"/>
  <c r="B10" i="4"/>
  <c r="BB8" i="4"/>
  <c r="AD8" i="4"/>
  <c r="W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<sst xmlns="http://schemas.openxmlformats.org/spreadsheetml/2006/main" count="233" uniqueCount="117">
  <si>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</si>
  <si>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</si>
  <si>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</si>
  <si>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</si>
  <si>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</si>
  <si>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</si>
  <si>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</si>
  <si>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</si>
  <si>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</si>
  <si>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</si>
  <si>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</si>
  <si>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</si>
  <si>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</si>
  <si>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</si>
  <si>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</si>
  <si>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</si>
  <si>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</si>
  <si>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</si>
  <si>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</si>
  <si>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</si>
  <si>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</si>
  <si>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</si>
  <si>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</si>
  <si>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</si>
  <si>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</si>
  <si>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</si>
  <si>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</si>
  <si>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</si>
  <si>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</si>
  <si>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</si>
  <si>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</si>
  <si>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</si>
  <si>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</si>
  <si>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</si>
  <si>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</si>
  <si>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</si>
  <si>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</si>
  <si>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</si>
  <si>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</si>
  <si>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</si>
  <si>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</si>
  <si>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</si>
  <si>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</si>
  <si>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</si>
  <si>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</si>
  <si>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</si>
  <si>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</si>
  <si>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</si>
  <si>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</si>
  <si>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</si>
  <si>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</si>
  <si>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</si>
  <si>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</si>
  <si>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</si>
  <si>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</si>
  <si>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</si>
  <si>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</si>
  <si>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</si>
  <si>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</si>
  <si>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</si>
  <si>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</si>
  <si>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</si>
  <si>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</si>
  <si>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</si>
  <si>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</si>
  <si>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</si>
  <si>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</si>
  <si>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</si>
  <si>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</si>
  <si>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</si>
  <si>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</si>
  <si>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</si>
  <si>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</si>
  <si>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</si>
  <si>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</si>
  <si>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</si>
  <si>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</si>
  <si>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</si>
  <si>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</si>
  <si>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</si>
  <si>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</si>
  <si>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</si>
  <si>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</si>
  <si>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</si>
  <si>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</si>
  <si>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</si>
  <si>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</si>
  <si>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</si>
  <si>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</si>
  <si>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</si>
  <si>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</si>
  <si>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</si>
  <si>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</si>
  <si>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</si>
  <si>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</si>
  <si>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</si>
  <si>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</si>
  <si>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</si>
  <si>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</si>
  <si>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</si>
  <si>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</si>
  <si>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</si>
  <si>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</si>
  <si>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</si>
  <si>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</si>
  <si>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</si>
  <si>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</si>
  <si>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</si>
  <si>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</si>
  <si>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</si>
  <si>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</si>
  <si>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</si>
  <si>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</si>
  <si>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</si>
  <si>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管路の更新について、計画的進行できていない状況であるため、耐震化基礎調査をR7に村全域に行う予定があるため、
当業務を行い次第、計画立て管路の更新を進めることとする。</t>
    <phoneticPr fontId="4"/>
  </si>
  <si>
    <t>経営の改善として料金の回収率向上を最初に行うこととし経営の健全化を図る。管路の更新を始め、経営戦略の策定など計画的に進め、持続可能な経営に努める。</t>
    <phoneticPr fontId="4"/>
  </si>
  <si>
    <t>給水人口の減少に収益の減少が合わさっている。
また、浄水場施設の維持管理、配管の老朽化に伴う工事により企業債残高対給水収益比率上昇となっている。
料金回収率・給水原価について令和5年度は、大きな修繕工事が無く原価が下がり回収率が上がった。
料金の見直しを検討をしているが、大幅な値上げ以外では、そもそも契約戸数が少ないため収益的収支・企業債残高対給水収益比率を伸ばすことは難しいと考える。徴収率低下の改善をまず行うこととする。</t>
    <rPh sb="87" eb="89">
      <t>レイワ</t>
    </rPh>
    <rPh sb="90" eb="92">
      <t>ネンド</t>
    </rPh>
    <rPh sb="94" eb="95">
      <t>オオ</t>
    </rPh>
    <rPh sb="97" eb="101">
      <t>シュウゼンコウジ</t>
    </rPh>
    <rPh sb="102" eb="103">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</si>
</sst>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18-4068-BF93-8E32E3B43B6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8218-4068-BF93-8E32E3B43B6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30.65</c:v>
                </c:pt>
                <c:pt idx="1">
                  <c:v>30.42</c:v>
                </c:pt>
                <c:pt idx="2">
                  <c:v>30.42</c:v>
                </c:pt>
                <c:pt idx="3">
                  <c:v>30.42</c:v>
                </c:pt>
                <c:pt idx="4">
                  <c:v>30.33</c:v>
                </c:pt>
              </c:numCache>
            </c:numRef>
          </c:val>
          <c:extLst>
            <c:ext xmlns:c16="http://schemas.microsoft.com/office/drawing/2014/chart" uri="{C3380CC4-5D6E-409C-BE32-E72D297353CC}">
              <c16:uniqueId val="{00000000-FF33-4C2F-83F9-43EB5155674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FF33-4C2F-83F9-43EB5155674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75.23</c:v>
                </c:pt>
                <c:pt idx="1">
                  <c:v>75.459999999999994</c:v>
                </c:pt>
                <c:pt idx="2">
                  <c:v>75.459999999999994</c:v>
                </c:pt>
                <c:pt idx="3">
                  <c:v>75.459999999999994</c:v>
                </c:pt>
                <c:pt idx="4">
                  <c:v>75.459999999999994</c:v>
                </c:pt>
              </c:numCache>
            </c:numRef>
          </c:val>
          <c:extLst>
            <c:ext xmlns:c16="http://schemas.microsoft.com/office/drawing/2014/chart" uri="{C3380CC4-5D6E-409C-BE32-E72D297353CC}">
              <c16:uniqueId val="{00000000-FD5C-4224-BAEA-453B8BF13C7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FD5C-4224-BAEA-453B8BF13C7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77.81</c:v>
                </c:pt>
                <c:pt idx="1">
                  <c:v>85.71</c:v>
                </c:pt>
                <c:pt idx="2">
                  <c:v>87.33</c:v>
                </c:pt>
                <c:pt idx="3">
                  <c:v>90.23</c:v>
                </c:pt>
                <c:pt idx="4">
                  <c:v>60.87</c:v>
                </c:pt>
              </c:numCache>
            </c:numRef>
          </c:val>
          <c:extLst>
            <c:ext xmlns:c16="http://schemas.microsoft.com/office/drawing/2014/chart" uri="{C3380CC4-5D6E-409C-BE32-E72D297353CC}">
              <c16:uniqueId val="{00000000-C277-43B2-AC5B-76FC9056961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C277-43B2-AC5B-76FC9056961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4-4213-8111-F2497FCE9E1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4-4213-8111-F2497FCE9E1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D-452E-8125-71AA3C348B2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D-452E-8125-71AA3C348B2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C7-4D7B-A365-E8BB7003980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C7-4D7B-A365-E8BB7003980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05-4D3E-B72F-F339DAE98FF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5-4D3E-B72F-F339DAE98FF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5157</c:v>
                </c:pt>
                <c:pt idx="1">
                  <c:v>11544.58</c:v>
                </c:pt>
                <c:pt idx="2">
                  <c:v>13015.6</c:v>
                </c:pt>
                <c:pt idx="3">
                  <c:v>11851.21</c:v>
                </c:pt>
                <c:pt idx="4">
                  <c:v>15031.23</c:v>
                </c:pt>
              </c:numCache>
            </c:numRef>
          </c:val>
          <c:extLst>
            <c:ext xmlns:c16="http://schemas.microsoft.com/office/drawing/2014/chart" uri="{C3380CC4-5D6E-409C-BE32-E72D297353CC}">
              <c16:uniqueId val="{00000000-8FA8-45CA-92FD-21E8C5B2AAC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8FA8-45CA-92FD-21E8C5B2AAC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7.93</c:v>
                </c:pt>
                <c:pt idx="1">
                  <c:v>5.87</c:v>
                </c:pt>
                <c:pt idx="2">
                  <c:v>6.53</c:v>
                </c:pt>
                <c:pt idx="3">
                  <c:v>4.93</c:v>
                </c:pt>
                <c:pt idx="4">
                  <c:v>5.53</c:v>
                </c:pt>
              </c:numCache>
            </c:numRef>
          </c:val>
          <c:extLst>
            <c:ext xmlns:c16="http://schemas.microsoft.com/office/drawing/2014/chart" uri="{C3380CC4-5D6E-409C-BE32-E72D297353CC}">
              <c16:uniqueId val="{00000000-0C4B-4C01-9299-7706848EAFA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0C4B-4C01-9299-7706848EAFA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482.97</c:v>
                </c:pt>
                <c:pt idx="1">
                  <c:v>628.53</c:v>
                </c:pt>
                <c:pt idx="2">
                  <c:v>493.92</c:v>
                </c:pt>
                <c:pt idx="3">
                  <c:v>705.62</c:v>
                </c:pt>
                <c:pt idx="4">
                  <c:v>479.57</c:v>
                </c:pt>
              </c:numCache>
            </c:numRef>
          </c:val>
          <c:extLst>
            <c:ext xmlns:c16="http://schemas.microsoft.com/office/drawing/2014/chart" uri="{C3380CC4-5D6E-409C-BE32-E72D297353CC}">
              <c16:uniqueId val="{00000000-0381-439F-9CBC-F6CC8717A2F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0381-439F-9CBC-F6CC8717A2F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丹波山村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514</v>
      </c>
      <c r="AM8" s="36"/>
      <c r="AN8" s="36"/>
      <c r="AO8" s="36"/>
      <c r="AP8" s="36"/>
      <c r="AQ8" s="36"/>
      <c r="AR8" s="36"/>
      <c r="AS8" s="36"/>
      <c r="AT8" s="37">
        <f>データ!$S$6</f>
        <v>101.3</v>
      </c>
      <c r="AU8" s="37"/>
      <c r="AV8" s="37"/>
      <c r="AW8" s="37"/>
      <c r="AX8" s="37"/>
      <c r="AY8" s="37"/>
      <c r="AZ8" s="37"/>
      <c r="BA8" s="37"/>
      <c r="BB8" s="37">
        <f>データ!$T$6</f>
        <v>5.07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98.45</v>
      </c>
      <c r="Q10" s="37"/>
      <c r="R10" s="37"/>
      <c r="S10" s="37"/>
      <c r="T10" s="37"/>
      <c r="U10" s="37"/>
      <c r="V10" s="37"/>
      <c r="W10" s="36">
        <f>データ!$Q$6</f>
        <v>630</v>
      </c>
      <c r="X10" s="36"/>
      <c r="Y10" s="36"/>
      <c r="Z10" s="36"/>
      <c r="AA10" s="36"/>
      <c r="AB10" s="36"/>
      <c r="AC10" s="36"/>
      <c r="AD10" s="2"/>
      <c r="AE10" s="2"/>
      <c r="AF10" s="2"/>
      <c r="AG10" s="2"/>
      <c r="AH10" s="2"/>
      <c r="AI10" s="2"/>
      <c r="AJ10" s="2"/>
      <c r="AK10" s="2"/>
      <c r="AL10" s="36">
        <f>データ!$U$6</f>
        <v>508</v>
      </c>
      <c r="AM10" s="36"/>
      <c r="AN10" s="36"/>
      <c r="AO10" s="36"/>
      <c r="AP10" s="36"/>
      <c r="AQ10" s="36"/>
      <c r="AR10" s="36"/>
      <c r="AS10" s="36"/>
      <c r="AT10" s="37">
        <f>データ!$V$6</f>
        <v>0.37</v>
      </c>
      <c r="AU10" s="37"/>
      <c r="AV10" s="37"/>
      <c r="AW10" s="37"/>
      <c r="AX10" s="37"/>
      <c r="AY10" s="37"/>
      <c r="AZ10" s="37"/>
      <c r="BA10" s="37"/>
      <c r="BB10" s="37">
        <f>データ!$W$6</f>
        <v>1372.97</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Nc3E3WDWqcZoeCOSeBZ9NuEVt0XV9RHC1D4Hr+OxqAFbFc17NHYRdUwTCFNdb9B191h8msGTcSkc73t6BNzDrA==" saltValue="jSoulB+EfxF1acB/b5xT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194433</v>
      </c>
      <c r="D6" s="20">
        <f t="shared" si="3"/>
        <v>47</v>
      </c>
      <c r="E6" s="20">
        <f t="shared" si="3"/>
        <v>1</v>
      </c>
      <c r="F6" s="20">
        <f t="shared" si="3"/>
        <v>0</v>
      </c>
      <c r="G6" s="20">
        <f t="shared" si="3"/>
        <v>0</v>
      </c>
      <c r="H6" s="20" t="str">
        <f t="shared" si="3"/>
        <v>山梨県　丹波山村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98.45</v>
      </c>
      <c r="Q6" s="21">
        <f t="shared" si="3"/>
        <v>630</v>
      </c>
      <c r="R6" s="21">
        <f t="shared" si="3"/>
        <v>514</v>
      </c>
      <c r="S6" s="21">
        <f t="shared" si="3"/>
        <v>101.3</v>
      </c>
      <c r="T6" s="21">
        <f t="shared" si="3"/>
        <v>5.07</v>
      </c>
      <c r="U6" s="21">
        <f t="shared" si="3"/>
        <v>508</v>
      </c>
      <c r="V6" s="21">
        <f t="shared" si="3"/>
        <v>0.37</v>
      </c>
      <c r="W6" s="21">
        <f t="shared" si="3"/>
        <v>1372.97</v>
      </c>
      <c r="X6" s="22">
        <f>IF(X7="",NA(),X7)</f>
        <v>77.81</v>
      </c>
      <c r="Y6" s="22">
        <f t="shared" ref="Y6:AG6" si="4">IF(Y7="",NA(),Y7)</f>
        <v>85.71</v>
      </c>
      <c r="Z6" s="22">
        <f t="shared" si="4"/>
        <v>87.33</v>
      </c>
      <c r="AA6" s="22">
        <f t="shared" si="4"/>
        <v>90.23</v>
      </c>
      <c r="AB6" s="22">
        <f t="shared" si="4"/>
        <v>60.87</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5157</v>
      </c>
      <c r="BF6" s="22">
        <f t="shared" ref="BF6:BN6" si="7">IF(BF7="",NA(),BF7)</f>
        <v>11544.58</v>
      </c>
      <c r="BG6" s="22">
        <f t="shared" si="7"/>
        <v>13015.6</v>
      </c>
      <c r="BH6" s="22">
        <f t="shared" si="7"/>
        <v>11851.21</v>
      </c>
      <c r="BI6" s="22">
        <f t="shared" si="7"/>
        <v>15031.23</v>
      </c>
      <c r="BJ6" s="22">
        <f t="shared" si="7"/>
        <v>1183.92</v>
      </c>
      <c r="BK6" s="22">
        <f t="shared" si="7"/>
        <v>1128.72</v>
      </c>
      <c r="BL6" s="22">
        <f t="shared" si="7"/>
        <v>1125.25</v>
      </c>
      <c r="BM6" s="22">
        <f t="shared" si="7"/>
        <v>1157.05</v>
      </c>
      <c r="BN6" s="22">
        <f t="shared" si="7"/>
        <v>1228.8</v>
      </c>
      <c r="BO6" s="21" t="str">
        <f>IF(BO7="","",IF(BO7="-","【-】","【"&amp;SUBSTITUTE(TEXT(BO7,"#,##0.00"),"-","△")&amp;"】"))</f>
        <v>【1,045.20】</v>
      </c>
      <c r="BP6" s="22">
        <f>IF(BP7="",NA(),BP7)</f>
        <v>7.93</v>
      </c>
      <c r="BQ6" s="22">
        <f t="shared" ref="BQ6:BY6" si="8">IF(BQ7="",NA(),BQ7)</f>
        <v>5.87</v>
      </c>
      <c r="BR6" s="22">
        <f t="shared" si="8"/>
        <v>6.53</v>
      </c>
      <c r="BS6" s="22">
        <f t="shared" si="8"/>
        <v>4.93</v>
      </c>
      <c r="BT6" s="22">
        <f t="shared" si="8"/>
        <v>5.53</v>
      </c>
      <c r="BU6" s="22">
        <f t="shared" si="8"/>
        <v>42.5</v>
      </c>
      <c r="BV6" s="22">
        <f t="shared" si="8"/>
        <v>41.84</v>
      </c>
      <c r="BW6" s="22">
        <f t="shared" si="8"/>
        <v>41.44</v>
      </c>
      <c r="BX6" s="22">
        <f t="shared" si="8"/>
        <v>37.65</v>
      </c>
      <c r="BY6" s="22">
        <f t="shared" si="8"/>
        <v>37.31</v>
      </c>
      <c r="BZ6" s="21" t="str">
        <f>IF(BZ7="","",IF(BZ7="-","【-】","【"&amp;SUBSTITUTE(TEXT(BZ7,"#,##0.00"),"-","△")&amp;"】"))</f>
        <v>【49.51】</v>
      </c>
      <c r="CA6" s="22">
        <f>IF(CA7="",NA(),CA7)</f>
        <v>482.97</v>
      </c>
      <c r="CB6" s="22">
        <f t="shared" ref="CB6:CJ6" si="9">IF(CB7="",NA(),CB7)</f>
        <v>628.53</v>
      </c>
      <c r="CC6" s="22">
        <f t="shared" si="9"/>
        <v>493.92</v>
      </c>
      <c r="CD6" s="22">
        <f t="shared" si="9"/>
        <v>705.62</v>
      </c>
      <c r="CE6" s="22">
        <f t="shared" si="9"/>
        <v>479.57</v>
      </c>
      <c r="CF6" s="22">
        <f t="shared" si="9"/>
        <v>377.72</v>
      </c>
      <c r="CG6" s="22">
        <f t="shared" si="9"/>
        <v>390.47</v>
      </c>
      <c r="CH6" s="22">
        <f t="shared" si="9"/>
        <v>403.61</v>
      </c>
      <c r="CI6" s="22">
        <f t="shared" si="9"/>
        <v>442.82</v>
      </c>
      <c r="CJ6" s="22">
        <f t="shared" si="9"/>
        <v>425.76</v>
      </c>
      <c r="CK6" s="21" t="str">
        <f>IF(CK7="","",IF(CK7="-","【-】","【"&amp;SUBSTITUTE(TEXT(CK7,"#,##0.00"),"-","△")&amp;"】"))</f>
        <v>【317.14】</v>
      </c>
      <c r="CL6" s="22">
        <f>IF(CL7="",NA(),CL7)</f>
        <v>30.65</v>
      </c>
      <c r="CM6" s="22">
        <f t="shared" ref="CM6:CU6" si="10">IF(CM7="",NA(),CM7)</f>
        <v>30.42</v>
      </c>
      <c r="CN6" s="22">
        <f t="shared" si="10"/>
        <v>30.42</v>
      </c>
      <c r="CO6" s="22">
        <f t="shared" si="10"/>
        <v>30.42</v>
      </c>
      <c r="CP6" s="22">
        <f t="shared" si="10"/>
        <v>30.33</v>
      </c>
      <c r="CQ6" s="22">
        <f t="shared" si="10"/>
        <v>48.01</v>
      </c>
      <c r="CR6" s="22">
        <f t="shared" si="10"/>
        <v>49.08</v>
      </c>
      <c r="CS6" s="22">
        <f t="shared" si="10"/>
        <v>51.46</v>
      </c>
      <c r="CT6" s="22">
        <f t="shared" si="10"/>
        <v>51.84</v>
      </c>
      <c r="CU6" s="22">
        <f t="shared" si="10"/>
        <v>52.34</v>
      </c>
      <c r="CV6" s="21" t="str">
        <f>IF(CV7="","",IF(CV7="-","【-】","【"&amp;SUBSTITUTE(TEXT(CV7,"#,##0.00"),"-","△")&amp;"】"))</f>
        <v>【55.00】</v>
      </c>
      <c r="CW6" s="22">
        <f>IF(CW7="",NA(),CW7)</f>
        <v>75.23</v>
      </c>
      <c r="CX6" s="22">
        <f t="shared" ref="CX6:DF6" si="11">IF(CX7="",NA(),CX7)</f>
        <v>75.459999999999994</v>
      </c>
      <c r="CY6" s="22">
        <f t="shared" si="11"/>
        <v>75.459999999999994</v>
      </c>
      <c r="CZ6" s="22">
        <f t="shared" si="11"/>
        <v>75.459999999999994</v>
      </c>
      <c r="DA6" s="22">
        <f t="shared" si="11"/>
        <v>75.459999999999994</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194433</v>
      </c>
      <c r="D7" s="24">
        <v>47</v>
      </c>
      <c r="E7" s="24">
        <v>1</v>
      </c>
      <c r="F7" s="24">
        <v>0</v>
      </c>
      <c r="G7" s="24">
        <v>0</v>
      </c>
      <c r="H7" s="24" t="s">
        <v>96</v>
      </c>
      <c r="I7" s="24" t="s">
        <v>97</v>
      </c>
      <c r="J7" s="24" t="s">
        <v>98</v>
      </c>
      <c r="K7" s="24" t="s">
        <v>99</v>
      </c>
      <c r="L7" s="24" t="s">
        <v>100</v>
      </c>
      <c r="M7" s="24" t="s">
        <v>101</v>
      </c>
      <c r="N7" s="25" t="s">
        <v>102</v>
      </c>
      <c r="O7" s="25" t="s">
        <v>103</v>
      </c>
      <c r="P7" s="25">
        <v>98.45</v>
      </c>
      <c r="Q7" s="25">
        <v>630</v>
      </c>
      <c r="R7" s="25">
        <v>514</v>
      </c>
      <c r="S7" s="25">
        <v>101.3</v>
      </c>
      <c r="T7" s="25">
        <v>5.07</v>
      </c>
      <c r="U7" s="25">
        <v>508</v>
      </c>
      <c r="V7" s="25">
        <v>0.37</v>
      </c>
      <c r="W7" s="25">
        <v>1372.97</v>
      </c>
      <c r="X7" s="25">
        <v>77.81</v>
      </c>
      <c r="Y7" s="25">
        <v>85.71</v>
      </c>
      <c r="Z7" s="25">
        <v>87.33</v>
      </c>
      <c r="AA7" s="25">
        <v>90.23</v>
      </c>
      <c r="AB7" s="25">
        <v>60.87</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5157</v>
      </c>
      <c r="BF7" s="25">
        <v>11544.58</v>
      </c>
      <c r="BG7" s="25">
        <v>13015.6</v>
      </c>
      <c r="BH7" s="25">
        <v>11851.21</v>
      </c>
      <c r="BI7" s="25">
        <v>15031.23</v>
      </c>
      <c r="BJ7" s="25">
        <v>1183.92</v>
      </c>
      <c r="BK7" s="25">
        <v>1128.72</v>
      </c>
      <c r="BL7" s="25">
        <v>1125.25</v>
      </c>
      <c r="BM7" s="25">
        <v>1157.05</v>
      </c>
      <c r="BN7" s="25">
        <v>1228.8</v>
      </c>
      <c r="BO7" s="25">
        <v>1045.2</v>
      </c>
      <c r="BP7" s="25">
        <v>7.93</v>
      </c>
      <c r="BQ7" s="25">
        <v>5.87</v>
      </c>
      <c r="BR7" s="25">
        <v>6.53</v>
      </c>
      <c r="BS7" s="25">
        <v>4.93</v>
      </c>
      <c r="BT7" s="25">
        <v>5.53</v>
      </c>
      <c r="BU7" s="25">
        <v>42.5</v>
      </c>
      <c r="BV7" s="25">
        <v>41.84</v>
      </c>
      <c r="BW7" s="25">
        <v>41.44</v>
      </c>
      <c r="BX7" s="25">
        <v>37.65</v>
      </c>
      <c r="BY7" s="25">
        <v>37.31</v>
      </c>
      <c r="BZ7" s="25">
        <v>49.51</v>
      </c>
      <c r="CA7" s="25">
        <v>482.97</v>
      </c>
      <c r="CB7" s="25">
        <v>628.53</v>
      </c>
      <c r="CC7" s="25">
        <v>493.92</v>
      </c>
      <c r="CD7" s="25">
        <v>705.62</v>
      </c>
      <c r="CE7" s="25">
        <v>479.57</v>
      </c>
      <c r="CF7" s="25">
        <v>377.72</v>
      </c>
      <c r="CG7" s="25">
        <v>390.47</v>
      </c>
      <c r="CH7" s="25">
        <v>403.61</v>
      </c>
      <c r="CI7" s="25">
        <v>442.82</v>
      </c>
      <c r="CJ7" s="25">
        <v>425.76</v>
      </c>
      <c r="CK7" s="25">
        <v>317.14</v>
      </c>
      <c r="CL7" s="25">
        <v>30.65</v>
      </c>
      <c r="CM7" s="25">
        <v>30.42</v>
      </c>
      <c r="CN7" s="25">
        <v>30.42</v>
      </c>
      <c r="CO7" s="25">
        <v>30.42</v>
      </c>
      <c r="CP7" s="25">
        <v>30.33</v>
      </c>
      <c r="CQ7" s="25">
        <v>48.01</v>
      </c>
      <c r="CR7" s="25">
        <v>49.08</v>
      </c>
      <c r="CS7" s="25">
        <v>51.46</v>
      </c>
      <c r="CT7" s="25">
        <v>51.84</v>
      </c>
      <c r="CU7" s="25">
        <v>52.34</v>
      </c>
      <c r="CV7" s="25">
        <v>55</v>
      </c>
      <c r="CW7" s="25">
        <v>75.23</v>
      </c>
      <c r="CX7" s="25">
        <v>75.459999999999994</v>
      </c>
      <c r="CY7" s="25">
        <v>75.459999999999994</v>
      </c>
      <c r="CZ7" s="25">
        <v>75.459999999999994</v>
      </c>
      <c r="DA7" s="25">
        <v>75.459999999999994</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堀内 麗暖</cp:lastModifiedBy>
  <dcterms:created xsi:type="dcterms:W3CDTF">2025-01-24T06:40:11Z</dcterms:created>
  <dcterms:modified xsi:type="dcterms:W3CDTF">2025-02-17T00:55:54Z</dcterms:modified>
  <cp:category/>
</cp:coreProperties>
</file>